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350" windowHeight="12045"/>
  </bookViews>
  <sheets>
    <sheet name="BRONZE" sheetId="35" r:id="rId1"/>
    <sheet name="Stats" sheetId="1" r:id="rId2"/>
    <sheet name="Sept 24" sheetId="2" r:id="rId3"/>
    <sheet name="Oct 1" sheetId="10" r:id="rId4"/>
    <sheet name="Oct 8" sheetId="9" r:id="rId5"/>
    <sheet name="Oct 15" sheetId="4" r:id="rId6"/>
    <sheet name="Oct 22" sheetId="13" r:id="rId7"/>
    <sheet name="Oct 29" sheetId="11" r:id="rId8"/>
    <sheet name="Week7" sheetId="12" r:id="rId9"/>
    <sheet name="Week8" sheetId="14" r:id="rId10"/>
    <sheet name="Week9" sheetId="15" r:id="rId11"/>
    <sheet name="Week10" sheetId="16" r:id="rId12"/>
    <sheet name="Week11" sheetId="17" r:id="rId13"/>
    <sheet name="Week12" sheetId="18" r:id="rId14"/>
    <sheet name="Week13" sheetId="19" r:id="rId15"/>
    <sheet name="Week14" sheetId="20" r:id="rId16"/>
    <sheet name="Week15" sheetId="21" r:id="rId17"/>
    <sheet name="Week16" sheetId="22" r:id="rId18"/>
    <sheet name="Week17" sheetId="23" r:id="rId19"/>
    <sheet name="Week18" sheetId="24" r:id="rId20"/>
    <sheet name="Week19" sheetId="25" r:id="rId21"/>
    <sheet name="Week20" sheetId="26" r:id="rId22"/>
    <sheet name="Week21" sheetId="27" r:id="rId23"/>
    <sheet name="Week22" sheetId="28" r:id="rId24"/>
    <sheet name="Week23" sheetId="29" r:id="rId25"/>
    <sheet name="Week24" sheetId="30" r:id="rId26"/>
    <sheet name="Week25" sheetId="31" r:id="rId27"/>
    <sheet name="Week26" sheetId="32" r:id="rId28"/>
    <sheet name="Week27" sheetId="33" r:id="rId29"/>
    <sheet name="Week28" sheetId="34" r:id="rId30"/>
  </sheets>
  <definedNames>
    <definedName name="_xlnm.Print_Area" localSheetId="2">'Sept 24'!$A$2:$S$112</definedName>
    <definedName name="_xlnm.Print_Area" localSheetId="1">Stats!$A$1:$L$82</definedName>
  </definedNames>
  <calcPr calcId="124519"/>
</workbook>
</file>

<file path=xl/calcChain.xml><?xml version="1.0" encoding="utf-8"?>
<calcChain xmlns="http://schemas.openxmlformats.org/spreadsheetml/2006/main">
  <c r="C9" i="35"/>
  <c r="F9"/>
  <c r="G9"/>
  <c r="H9"/>
  <c r="B9"/>
  <c r="C6"/>
  <c r="F6"/>
  <c r="G6"/>
  <c r="H6"/>
  <c r="B6"/>
  <c r="C5"/>
  <c r="F5"/>
  <c r="G5"/>
  <c r="H5"/>
  <c r="B5"/>
  <c r="C10"/>
  <c r="F10"/>
  <c r="G10"/>
  <c r="H10"/>
  <c r="B10"/>
  <c r="C7"/>
  <c r="F7"/>
  <c r="G7"/>
  <c r="H7"/>
  <c r="B7"/>
  <c r="C4"/>
  <c r="F4"/>
  <c r="G4"/>
  <c r="H4"/>
  <c r="B4"/>
  <c r="C8"/>
  <c r="F8"/>
  <c r="G8"/>
  <c r="H8"/>
  <c r="B8"/>
  <c r="C11"/>
  <c r="F11"/>
  <c r="G11"/>
  <c r="H11"/>
  <c r="B11"/>
  <c r="F144" i="34" l="1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33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32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31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30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9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8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7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6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5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4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3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2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1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0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9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8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7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27" i="16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27" i="15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26" i="14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27" i="12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27" i="11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M4"/>
  <c r="F4"/>
  <c r="C4"/>
  <c r="B4"/>
  <c r="A4"/>
  <c r="F127" i="13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26" i="4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26" i="9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B23"/>
  <c r="A23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4" i="10"/>
  <c r="M4" i="2"/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I23"/>
  <c r="I24"/>
  <c r="I25"/>
  <c r="I26"/>
  <c r="I27"/>
  <c r="I11"/>
  <c r="I12"/>
  <c r="I13"/>
  <c r="I14"/>
  <c r="I15"/>
  <c r="K52" l="1"/>
  <c r="C63" i="2"/>
  <c r="C62"/>
  <c r="C61"/>
  <c r="C60"/>
  <c r="C59"/>
  <c r="C54"/>
  <c r="C53"/>
  <c r="C52"/>
  <c r="C51"/>
  <c r="C50"/>
  <c r="C45"/>
  <c r="C44"/>
  <c r="C43"/>
  <c r="C42"/>
  <c r="C41"/>
  <c r="C36"/>
  <c r="C35"/>
  <c r="C34"/>
  <c r="C33"/>
  <c r="C32"/>
  <c r="C27"/>
  <c r="C26"/>
  <c r="C25"/>
  <c r="C24"/>
  <c r="C23"/>
  <c r="C18"/>
  <c r="C17"/>
  <c r="C16"/>
  <c r="C15"/>
  <c r="C14"/>
  <c r="C9"/>
  <c r="C8"/>
  <c r="C7"/>
  <c r="C6"/>
  <c r="C5"/>
  <c r="O67"/>
  <c r="F87"/>
  <c r="F86"/>
  <c r="F85"/>
  <c r="F84"/>
  <c r="F83"/>
  <c r="F81"/>
  <c r="F80"/>
  <c r="F79"/>
  <c r="F78"/>
  <c r="F72"/>
  <c r="F71"/>
  <c r="F70"/>
  <c r="F69"/>
  <c r="F68"/>
  <c r="F67"/>
  <c r="F63"/>
  <c r="F62"/>
  <c r="F61"/>
  <c r="F60"/>
  <c r="F59"/>
  <c r="F58"/>
  <c r="F54"/>
  <c r="F53"/>
  <c r="F51"/>
  <c r="F50"/>
  <c r="F49"/>
  <c r="F45"/>
  <c r="F44"/>
  <c r="F43"/>
  <c r="F42"/>
  <c r="F40"/>
  <c r="F36"/>
  <c r="F35"/>
  <c r="F34"/>
  <c r="F33"/>
  <c r="F32"/>
  <c r="F31"/>
  <c r="F27"/>
  <c r="F26"/>
  <c r="F25"/>
  <c r="F24"/>
  <c r="F23"/>
  <c r="F22"/>
  <c r="F18"/>
  <c r="F17"/>
  <c r="F16"/>
  <c r="F15"/>
  <c r="F14"/>
  <c r="F13"/>
  <c r="F9"/>
  <c r="F8"/>
  <c r="F7"/>
  <c r="F6"/>
  <c r="F5"/>
  <c r="F4"/>
  <c r="F4" i="1" s="1"/>
  <c r="G4"/>
  <c r="A5" i="35"/>
  <c r="A10"/>
  <c r="A7"/>
  <c r="A4"/>
  <c r="A8"/>
  <c r="A11"/>
  <c r="O22" i="10"/>
  <c r="M22"/>
  <c r="E4" i="35"/>
  <c r="M22" i="2"/>
  <c r="M67" i="10"/>
  <c r="O58"/>
  <c r="M58"/>
  <c r="M49"/>
  <c r="M40"/>
  <c r="O31"/>
  <c r="M31"/>
  <c r="O13"/>
  <c r="M13"/>
  <c r="E11" i="35"/>
  <c r="M4" i="10"/>
  <c r="D11" i="35" s="1"/>
  <c r="O58" i="2"/>
  <c r="E6" i="35" s="1"/>
  <c r="O40" i="2"/>
  <c r="E10" i="35" s="1"/>
  <c r="O31" i="2"/>
  <c r="E7" i="35" s="1"/>
  <c r="O13" i="2"/>
  <c r="E8" i="35" s="1"/>
  <c r="M67" i="2"/>
  <c r="M58"/>
  <c r="D6" i="35" s="1"/>
  <c r="M49" i="2"/>
  <c r="D5" i="35" s="1"/>
  <c r="M40" i="2"/>
  <c r="D10" i="35" s="1"/>
  <c r="M31" i="2"/>
  <c r="D7" i="35" s="1"/>
  <c r="M13" i="2"/>
  <c r="D8" i="35" s="1"/>
  <c r="F127" i="10"/>
  <c r="F105" i="1" s="1"/>
  <c r="F126" i="10"/>
  <c r="F125"/>
  <c r="F124"/>
  <c r="F123"/>
  <c r="F101" i="1" s="1"/>
  <c r="F122" i="10"/>
  <c r="F121"/>
  <c r="F120"/>
  <c r="F119"/>
  <c r="F97" i="1" s="1"/>
  <c r="F118" i="10"/>
  <c r="F117"/>
  <c r="F116"/>
  <c r="F115"/>
  <c r="F93" i="1" s="1"/>
  <c r="F114" i="10"/>
  <c r="F113"/>
  <c r="F112"/>
  <c r="F111"/>
  <c r="F110"/>
  <c r="F109"/>
  <c r="F108"/>
  <c r="F107"/>
  <c r="F85" i="1" s="1"/>
  <c r="F106" i="10"/>
  <c r="F105"/>
  <c r="F104"/>
  <c r="F103"/>
  <c r="F81" i="1" s="1"/>
  <c r="F102" i="10"/>
  <c r="F101"/>
  <c r="F100"/>
  <c r="F99"/>
  <c r="F77" i="1" s="1"/>
  <c r="F98" i="10"/>
  <c r="F97"/>
  <c r="F96"/>
  <c r="F95"/>
  <c r="F73" i="1" s="1"/>
  <c r="F94" i="10"/>
  <c r="F93"/>
  <c r="F92"/>
  <c r="F91"/>
  <c r="F69" i="1" s="1"/>
  <c r="F90" i="10"/>
  <c r="F89"/>
  <c r="F88"/>
  <c r="F87"/>
  <c r="F86"/>
  <c r="F85"/>
  <c r="F84"/>
  <c r="F83"/>
  <c r="F61" i="1" s="1"/>
  <c r="F81" i="10"/>
  <c r="F80"/>
  <c r="F79"/>
  <c r="F57" i="1" s="1"/>
  <c r="F78" i="10"/>
  <c r="F72"/>
  <c r="F71"/>
  <c r="F70"/>
  <c r="F49" i="1" s="1"/>
  <c r="F69" i="10"/>
  <c r="F68"/>
  <c r="F67"/>
  <c r="F63"/>
  <c r="F62"/>
  <c r="F61"/>
  <c r="F60"/>
  <c r="F59"/>
  <c r="F58"/>
  <c r="F54"/>
  <c r="F53"/>
  <c r="F52"/>
  <c r="F37" i="1" s="1"/>
  <c r="F51" i="10"/>
  <c r="F50"/>
  <c r="F49"/>
  <c r="F45"/>
  <c r="F44"/>
  <c r="F43"/>
  <c r="F42"/>
  <c r="F41"/>
  <c r="F40"/>
  <c r="F36"/>
  <c r="F35"/>
  <c r="F34"/>
  <c r="F25" i="1" s="1"/>
  <c r="F33" i="10"/>
  <c r="F32"/>
  <c r="F31"/>
  <c r="F27"/>
  <c r="F26"/>
  <c r="F25"/>
  <c r="F24"/>
  <c r="F23"/>
  <c r="F22"/>
  <c r="F18"/>
  <c r="F17"/>
  <c r="F16"/>
  <c r="F13" i="1" s="1"/>
  <c r="F15" i="10"/>
  <c r="F14"/>
  <c r="F13"/>
  <c r="F9"/>
  <c r="F8"/>
  <c r="F7"/>
  <c r="F6"/>
  <c r="F5"/>
  <c r="A68" i="1"/>
  <c r="B68"/>
  <c r="C68"/>
  <c r="D68"/>
  <c r="E68"/>
  <c r="G68"/>
  <c r="J68" s="1"/>
  <c r="H68"/>
  <c r="I68"/>
  <c r="A69"/>
  <c r="B69"/>
  <c r="C69"/>
  <c r="D69"/>
  <c r="E69"/>
  <c r="G69"/>
  <c r="J69" s="1"/>
  <c r="H69"/>
  <c r="I69"/>
  <c r="A70"/>
  <c r="B70"/>
  <c r="C70"/>
  <c r="D70"/>
  <c r="E70"/>
  <c r="G70"/>
  <c r="J70" s="1"/>
  <c r="H70"/>
  <c r="I70"/>
  <c r="A71"/>
  <c r="B71"/>
  <c r="C71"/>
  <c r="D71"/>
  <c r="E71"/>
  <c r="G71"/>
  <c r="J71" s="1"/>
  <c r="H71"/>
  <c r="I71"/>
  <c r="A72"/>
  <c r="B72"/>
  <c r="C72"/>
  <c r="D72"/>
  <c r="E72"/>
  <c r="G72"/>
  <c r="J72" s="1"/>
  <c r="H72"/>
  <c r="I72"/>
  <c r="A73"/>
  <c r="B73"/>
  <c r="C73"/>
  <c r="D73"/>
  <c r="E73"/>
  <c r="G73"/>
  <c r="J73" s="1"/>
  <c r="H73"/>
  <c r="I73"/>
  <c r="A74"/>
  <c r="B74"/>
  <c r="C74"/>
  <c r="D74"/>
  <c r="E74"/>
  <c r="G74"/>
  <c r="J74" s="1"/>
  <c r="H74"/>
  <c r="I74"/>
  <c r="A75"/>
  <c r="B75"/>
  <c r="C75"/>
  <c r="D75"/>
  <c r="E75"/>
  <c r="G75"/>
  <c r="J75" s="1"/>
  <c r="H75"/>
  <c r="I75"/>
  <c r="A76"/>
  <c r="B76"/>
  <c r="C76"/>
  <c r="D76"/>
  <c r="E76"/>
  <c r="G76"/>
  <c r="J76" s="1"/>
  <c r="H76"/>
  <c r="I76"/>
  <c r="A77"/>
  <c r="B77"/>
  <c r="C77"/>
  <c r="D77"/>
  <c r="E77"/>
  <c r="G77"/>
  <c r="J77" s="1"/>
  <c r="H77"/>
  <c r="I77"/>
  <c r="A78"/>
  <c r="B78"/>
  <c r="C78"/>
  <c r="D78"/>
  <c r="E78"/>
  <c r="G78"/>
  <c r="J78" s="1"/>
  <c r="H78"/>
  <c r="I78"/>
  <c r="A79"/>
  <c r="B79"/>
  <c r="C79"/>
  <c r="D79"/>
  <c r="E79"/>
  <c r="G79"/>
  <c r="J79" s="1"/>
  <c r="H79"/>
  <c r="I79"/>
  <c r="A80"/>
  <c r="B80"/>
  <c r="C80"/>
  <c r="D80"/>
  <c r="E80"/>
  <c r="G80"/>
  <c r="J80" s="1"/>
  <c r="H80"/>
  <c r="I80"/>
  <c r="A81"/>
  <c r="B81"/>
  <c r="C81"/>
  <c r="D81"/>
  <c r="E81"/>
  <c r="G81"/>
  <c r="J81" s="1"/>
  <c r="H81"/>
  <c r="I81"/>
  <c r="A82"/>
  <c r="B82"/>
  <c r="C82"/>
  <c r="D82"/>
  <c r="E82"/>
  <c r="G82"/>
  <c r="J82" s="1"/>
  <c r="H82"/>
  <c r="I82"/>
  <c r="A83"/>
  <c r="B83"/>
  <c r="C83"/>
  <c r="D83"/>
  <c r="E83"/>
  <c r="G83"/>
  <c r="J83" s="1"/>
  <c r="H83"/>
  <c r="I83"/>
  <c r="A84"/>
  <c r="B84"/>
  <c r="C84"/>
  <c r="D84"/>
  <c r="E84"/>
  <c r="G84"/>
  <c r="J84" s="1"/>
  <c r="H84"/>
  <c r="I84"/>
  <c r="A85"/>
  <c r="B85"/>
  <c r="C85"/>
  <c r="D85"/>
  <c r="E85"/>
  <c r="G85"/>
  <c r="J85" s="1"/>
  <c r="H85"/>
  <c r="I85"/>
  <c r="A86"/>
  <c r="B86"/>
  <c r="C86"/>
  <c r="D86"/>
  <c r="E86"/>
  <c r="G86"/>
  <c r="J86" s="1"/>
  <c r="H86"/>
  <c r="I86"/>
  <c r="A87"/>
  <c r="B87"/>
  <c r="C87"/>
  <c r="D87"/>
  <c r="E87"/>
  <c r="G87"/>
  <c r="J87" s="1"/>
  <c r="H87"/>
  <c r="I87"/>
  <c r="A88"/>
  <c r="B88"/>
  <c r="C88"/>
  <c r="D88"/>
  <c r="E88"/>
  <c r="G88"/>
  <c r="J88" s="1"/>
  <c r="H88"/>
  <c r="I88"/>
  <c r="A89"/>
  <c r="B89"/>
  <c r="C89"/>
  <c r="D89"/>
  <c r="E89"/>
  <c r="F89"/>
  <c r="G89"/>
  <c r="J89" s="1"/>
  <c r="H89"/>
  <c r="I89"/>
  <c r="A90"/>
  <c r="B90"/>
  <c r="C90"/>
  <c r="D90"/>
  <c r="E90"/>
  <c r="G90"/>
  <c r="J90" s="1"/>
  <c r="H90"/>
  <c r="I90"/>
  <c r="A91"/>
  <c r="B91"/>
  <c r="C91"/>
  <c r="D91"/>
  <c r="E91"/>
  <c r="G91"/>
  <c r="J91" s="1"/>
  <c r="H91"/>
  <c r="I91"/>
  <c r="A92"/>
  <c r="B92"/>
  <c r="C92"/>
  <c r="D92"/>
  <c r="E92"/>
  <c r="G92"/>
  <c r="J92" s="1"/>
  <c r="H92"/>
  <c r="I92"/>
  <c r="A93"/>
  <c r="B93"/>
  <c r="C93"/>
  <c r="D93"/>
  <c r="E93"/>
  <c r="G93"/>
  <c r="J93" s="1"/>
  <c r="H93"/>
  <c r="I93"/>
  <c r="A94"/>
  <c r="B94"/>
  <c r="C94"/>
  <c r="D94"/>
  <c r="E94"/>
  <c r="G94"/>
  <c r="J94" s="1"/>
  <c r="H94"/>
  <c r="I94"/>
  <c r="A95"/>
  <c r="B95"/>
  <c r="C95"/>
  <c r="D95"/>
  <c r="E95"/>
  <c r="G95"/>
  <c r="J95" s="1"/>
  <c r="H95"/>
  <c r="I95"/>
  <c r="A96"/>
  <c r="B96"/>
  <c r="C96"/>
  <c r="D96"/>
  <c r="E96"/>
  <c r="G96"/>
  <c r="J96" s="1"/>
  <c r="H96"/>
  <c r="I96"/>
  <c r="A97"/>
  <c r="B97"/>
  <c r="C97"/>
  <c r="D97"/>
  <c r="E97"/>
  <c r="G97"/>
  <c r="J97" s="1"/>
  <c r="H97"/>
  <c r="I97"/>
  <c r="A98"/>
  <c r="B98"/>
  <c r="C98"/>
  <c r="D98"/>
  <c r="E98"/>
  <c r="G98"/>
  <c r="J98" s="1"/>
  <c r="H98"/>
  <c r="I98"/>
  <c r="A99"/>
  <c r="B99"/>
  <c r="C99"/>
  <c r="D99"/>
  <c r="E99"/>
  <c r="G99"/>
  <c r="J99" s="1"/>
  <c r="H99"/>
  <c r="I99"/>
  <c r="A100"/>
  <c r="B100"/>
  <c r="C100"/>
  <c r="D100"/>
  <c r="E100"/>
  <c r="G100"/>
  <c r="J100" s="1"/>
  <c r="H100"/>
  <c r="I100"/>
  <c r="A101"/>
  <c r="B101"/>
  <c r="C101"/>
  <c r="D101"/>
  <c r="E101"/>
  <c r="G101"/>
  <c r="J101" s="1"/>
  <c r="H101"/>
  <c r="I101"/>
  <c r="A102"/>
  <c r="B102"/>
  <c r="C102"/>
  <c r="D102"/>
  <c r="E102"/>
  <c r="G102"/>
  <c r="J102" s="1"/>
  <c r="H102"/>
  <c r="I102"/>
  <c r="A103"/>
  <c r="B103"/>
  <c r="C103"/>
  <c r="D103"/>
  <c r="E103"/>
  <c r="G103"/>
  <c r="J103" s="1"/>
  <c r="H103"/>
  <c r="I103"/>
  <c r="A104"/>
  <c r="B104"/>
  <c r="C104"/>
  <c r="D104"/>
  <c r="E104"/>
  <c r="G104"/>
  <c r="J104" s="1"/>
  <c r="H104"/>
  <c r="I104"/>
  <c r="A105"/>
  <c r="B105"/>
  <c r="C105"/>
  <c r="D105"/>
  <c r="E105"/>
  <c r="G105"/>
  <c r="J105" s="1"/>
  <c r="H105"/>
  <c r="I105"/>
  <c r="A5"/>
  <c r="B5"/>
  <c r="D5"/>
  <c r="E5"/>
  <c r="G5"/>
  <c r="J5" s="1"/>
  <c r="H5"/>
  <c r="I5"/>
  <c r="A6"/>
  <c r="B6"/>
  <c r="D6"/>
  <c r="E6"/>
  <c r="G6"/>
  <c r="J6" s="1"/>
  <c r="H6"/>
  <c r="I6"/>
  <c r="A7"/>
  <c r="B7"/>
  <c r="C7"/>
  <c r="D7"/>
  <c r="E7"/>
  <c r="G7"/>
  <c r="H7"/>
  <c r="I7"/>
  <c r="A8"/>
  <c r="B8"/>
  <c r="C8"/>
  <c r="D8"/>
  <c r="E8"/>
  <c r="G8"/>
  <c r="J8" s="1"/>
  <c r="H8"/>
  <c r="I8"/>
  <c r="A9"/>
  <c r="B9"/>
  <c r="C9"/>
  <c r="D9"/>
  <c r="E9"/>
  <c r="G9"/>
  <c r="J9" s="1"/>
  <c r="H9"/>
  <c r="I9"/>
  <c r="A10"/>
  <c r="B10"/>
  <c r="C10"/>
  <c r="D10"/>
  <c r="E10"/>
  <c r="G10"/>
  <c r="J10" s="1"/>
  <c r="H10"/>
  <c r="I10"/>
  <c r="A11"/>
  <c r="B11"/>
  <c r="C11"/>
  <c r="D11"/>
  <c r="E11"/>
  <c r="G11"/>
  <c r="J11" s="1"/>
  <c r="H11"/>
  <c r="A12"/>
  <c r="B12"/>
  <c r="C12"/>
  <c r="D12"/>
  <c r="E12"/>
  <c r="F12"/>
  <c r="G12"/>
  <c r="H12"/>
  <c r="A13"/>
  <c r="B13"/>
  <c r="D13"/>
  <c r="E13"/>
  <c r="G13"/>
  <c r="J13" s="1"/>
  <c r="H13"/>
  <c r="A14"/>
  <c r="B14"/>
  <c r="C14"/>
  <c r="D14"/>
  <c r="E14"/>
  <c r="G14"/>
  <c r="J14" s="1"/>
  <c r="H14"/>
  <c r="A15"/>
  <c r="B15"/>
  <c r="C15"/>
  <c r="D15"/>
  <c r="E15"/>
  <c r="G15"/>
  <c r="J15" s="1"/>
  <c r="H15"/>
  <c r="A16"/>
  <c r="B16"/>
  <c r="C16"/>
  <c r="D16"/>
  <c r="E16"/>
  <c r="F16"/>
  <c r="G16"/>
  <c r="H16"/>
  <c r="I16"/>
  <c r="A17"/>
  <c r="B17"/>
  <c r="C17"/>
  <c r="D17"/>
  <c r="E17"/>
  <c r="G17"/>
  <c r="J17" s="1"/>
  <c r="H17"/>
  <c r="I17"/>
  <c r="A18"/>
  <c r="B18"/>
  <c r="D18"/>
  <c r="E18"/>
  <c r="F18"/>
  <c r="G18"/>
  <c r="H18"/>
  <c r="I18"/>
  <c r="A19"/>
  <c r="B19"/>
  <c r="C19"/>
  <c r="D19"/>
  <c r="E19"/>
  <c r="G19"/>
  <c r="J19" s="1"/>
  <c r="H19"/>
  <c r="I19"/>
  <c r="A20"/>
  <c r="B20"/>
  <c r="C20"/>
  <c r="D20"/>
  <c r="E20"/>
  <c r="G20"/>
  <c r="J20" s="1"/>
  <c r="H20"/>
  <c r="I20"/>
  <c r="A21"/>
  <c r="B21"/>
  <c r="C21"/>
  <c r="D21"/>
  <c r="E21"/>
  <c r="G21"/>
  <c r="J21" s="1"/>
  <c r="H21"/>
  <c r="I21"/>
  <c r="A22"/>
  <c r="B22"/>
  <c r="C22"/>
  <c r="D22"/>
  <c r="E22"/>
  <c r="G22"/>
  <c r="J22" s="1"/>
  <c r="H22"/>
  <c r="I22"/>
  <c r="A23"/>
  <c r="B23"/>
  <c r="D23"/>
  <c r="E23"/>
  <c r="G23"/>
  <c r="J23" s="1"/>
  <c r="H23"/>
  <c r="A24"/>
  <c r="B24"/>
  <c r="C24"/>
  <c r="D24"/>
  <c r="E24"/>
  <c r="F24"/>
  <c r="G24"/>
  <c r="H24"/>
  <c r="A25"/>
  <c r="B25"/>
  <c r="C25"/>
  <c r="D25"/>
  <c r="E25"/>
  <c r="G25"/>
  <c r="J25" s="1"/>
  <c r="H25"/>
  <c r="A26"/>
  <c r="B26"/>
  <c r="C26"/>
  <c r="D26"/>
  <c r="E26"/>
  <c r="G26"/>
  <c r="J26" s="1"/>
  <c r="H26"/>
  <c r="A27"/>
  <c r="B27"/>
  <c r="D27"/>
  <c r="E27"/>
  <c r="G27"/>
  <c r="J27" s="1"/>
  <c r="H27"/>
  <c r="A28"/>
  <c r="B28"/>
  <c r="C28"/>
  <c r="D28"/>
  <c r="E28"/>
  <c r="F28"/>
  <c r="G28"/>
  <c r="H28"/>
  <c r="I28"/>
  <c r="A29"/>
  <c r="B29"/>
  <c r="C29"/>
  <c r="D29"/>
  <c r="E29"/>
  <c r="G29"/>
  <c r="J29" s="1"/>
  <c r="H29"/>
  <c r="I29"/>
  <c r="A30"/>
  <c r="B30"/>
  <c r="C30"/>
  <c r="D30"/>
  <c r="E30"/>
  <c r="G30"/>
  <c r="J30" s="1"/>
  <c r="H30"/>
  <c r="I30"/>
  <c r="A31"/>
  <c r="B31"/>
  <c r="C31"/>
  <c r="D31"/>
  <c r="E31"/>
  <c r="G31"/>
  <c r="J31" s="1"/>
  <c r="H31"/>
  <c r="I31"/>
  <c r="A32"/>
  <c r="B32"/>
  <c r="C32"/>
  <c r="D32"/>
  <c r="E32"/>
  <c r="G32"/>
  <c r="J32" s="1"/>
  <c r="H32"/>
  <c r="I32"/>
  <c r="A33"/>
  <c r="B33"/>
  <c r="C33"/>
  <c r="D33"/>
  <c r="E33"/>
  <c r="G33"/>
  <c r="J33" s="1"/>
  <c r="H33"/>
  <c r="I33"/>
  <c r="A34"/>
  <c r="B34"/>
  <c r="C34"/>
  <c r="D34"/>
  <c r="E34"/>
  <c r="G34"/>
  <c r="J34" s="1"/>
  <c r="H34"/>
  <c r="I34"/>
  <c r="A35"/>
  <c r="B35"/>
  <c r="D35"/>
  <c r="E35"/>
  <c r="G35"/>
  <c r="J35" s="1"/>
  <c r="H35"/>
  <c r="I35"/>
  <c r="A36"/>
  <c r="B36"/>
  <c r="C36"/>
  <c r="D36"/>
  <c r="E36"/>
  <c r="F36"/>
  <c r="G36"/>
  <c r="H36"/>
  <c r="I36"/>
  <c r="A37"/>
  <c r="B37"/>
  <c r="D37"/>
  <c r="E37"/>
  <c r="G37"/>
  <c r="J37" s="1"/>
  <c r="H37"/>
  <c r="I37"/>
  <c r="A38"/>
  <c r="B38"/>
  <c r="C38"/>
  <c r="D38"/>
  <c r="E38"/>
  <c r="G38"/>
  <c r="J38" s="1"/>
  <c r="H38"/>
  <c r="I38"/>
  <c r="A39"/>
  <c r="B39"/>
  <c r="C39"/>
  <c r="D39"/>
  <c r="E39"/>
  <c r="G39"/>
  <c r="J39" s="1"/>
  <c r="H39"/>
  <c r="I39"/>
  <c r="A40"/>
  <c r="B40"/>
  <c r="C40"/>
  <c r="D40"/>
  <c r="E40"/>
  <c r="F40"/>
  <c r="G40"/>
  <c r="H40"/>
  <c r="I40"/>
  <c r="A41"/>
  <c r="B41"/>
  <c r="C41"/>
  <c r="D41"/>
  <c r="E41"/>
  <c r="G41"/>
  <c r="J41" s="1"/>
  <c r="H41"/>
  <c r="I41"/>
  <c r="A42"/>
  <c r="B42"/>
  <c r="D42"/>
  <c r="E42"/>
  <c r="G42"/>
  <c r="J42" s="1"/>
  <c r="H42"/>
  <c r="I42"/>
  <c r="A43"/>
  <c r="B43"/>
  <c r="C43"/>
  <c r="D43"/>
  <c r="E43"/>
  <c r="G43"/>
  <c r="J43" s="1"/>
  <c r="H43"/>
  <c r="I43"/>
  <c r="A44"/>
  <c r="B44"/>
  <c r="C44"/>
  <c r="D44"/>
  <c r="E44"/>
  <c r="G44"/>
  <c r="J44" s="1"/>
  <c r="H44"/>
  <c r="I44"/>
  <c r="A45"/>
  <c r="B45"/>
  <c r="C45"/>
  <c r="D45"/>
  <c r="E45"/>
  <c r="G45"/>
  <c r="J45" s="1"/>
  <c r="H45"/>
  <c r="I45"/>
  <c r="A46"/>
  <c r="B46"/>
  <c r="C46"/>
  <c r="D46"/>
  <c r="E46"/>
  <c r="G46"/>
  <c r="H46"/>
  <c r="I46"/>
  <c r="A47"/>
  <c r="B47"/>
  <c r="C47"/>
  <c r="D47"/>
  <c r="E47"/>
  <c r="G47"/>
  <c r="J47" s="1"/>
  <c r="H47"/>
  <c r="I47"/>
  <c r="A48"/>
  <c r="B48"/>
  <c r="C48"/>
  <c r="D48"/>
  <c r="E48"/>
  <c r="G48"/>
  <c r="H48"/>
  <c r="I48"/>
  <c r="A49"/>
  <c r="B49"/>
  <c r="C49"/>
  <c r="D49"/>
  <c r="E49"/>
  <c r="G49"/>
  <c r="J49" s="1"/>
  <c r="H49"/>
  <c r="I49"/>
  <c r="A50"/>
  <c r="B50"/>
  <c r="C50"/>
  <c r="D50"/>
  <c r="E50"/>
  <c r="G50"/>
  <c r="J50" s="1"/>
  <c r="H50"/>
  <c r="I50"/>
  <c r="B51"/>
  <c r="D51"/>
  <c r="E51"/>
  <c r="G51"/>
  <c r="J51" s="1"/>
  <c r="H51"/>
  <c r="I51"/>
  <c r="A52"/>
  <c r="B52"/>
  <c r="C52"/>
  <c r="A53"/>
  <c r="B53"/>
  <c r="C53"/>
  <c r="A54"/>
  <c r="B54"/>
  <c r="C54"/>
  <c r="A55"/>
  <c r="B55"/>
  <c r="C55"/>
  <c r="A56"/>
  <c r="B56"/>
  <c r="C56"/>
  <c r="D56"/>
  <c r="E56"/>
  <c r="G56"/>
  <c r="J56" s="1"/>
  <c r="H56"/>
  <c r="I56"/>
  <c r="A57"/>
  <c r="B57"/>
  <c r="C57"/>
  <c r="D57"/>
  <c r="E57"/>
  <c r="G57"/>
  <c r="J57" s="1"/>
  <c r="H57"/>
  <c r="I57"/>
  <c r="A58"/>
  <c r="B58"/>
  <c r="C58"/>
  <c r="D58"/>
  <c r="E58"/>
  <c r="G58"/>
  <c r="J58" s="1"/>
  <c r="H58"/>
  <c r="I58"/>
  <c r="A59"/>
  <c r="B59"/>
  <c r="C59"/>
  <c r="D59"/>
  <c r="E59"/>
  <c r="G59"/>
  <c r="J59" s="1"/>
  <c r="H59"/>
  <c r="I59"/>
  <c r="A60"/>
  <c r="B60"/>
  <c r="C60"/>
  <c r="D60"/>
  <c r="E60"/>
  <c r="F60"/>
  <c r="G60"/>
  <c r="H60"/>
  <c r="I60"/>
  <c r="A61"/>
  <c r="B61"/>
  <c r="C61"/>
  <c r="D61"/>
  <c r="E61"/>
  <c r="G61"/>
  <c r="J61" s="1"/>
  <c r="H61"/>
  <c r="I61"/>
  <c r="A62"/>
  <c r="B62"/>
  <c r="C62"/>
  <c r="D62"/>
  <c r="E62"/>
  <c r="G62"/>
  <c r="J62" s="1"/>
  <c r="H62"/>
  <c r="I62"/>
  <c r="A63"/>
  <c r="B63"/>
  <c r="C63"/>
  <c r="D63"/>
  <c r="E63"/>
  <c r="G63"/>
  <c r="J63" s="1"/>
  <c r="H63"/>
  <c r="I63"/>
  <c r="A64"/>
  <c r="B64"/>
  <c r="C64"/>
  <c r="D64"/>
  <c r="E64"/>
  <c r="G64"/>
  <c r="H64"/>
  <c r="I64"/>
  <c r="A65"/>
  <c r="B65"/>
  <c r="C65"/>
  <c r="D65"/>
  <c r="E65"/>
  <c r="F65"/>
  <c r="G65"/>
  <c r="H65"/>
  <c r="I65"/>
  <c r="A66"/>
  <c r="B66"/>
  <c r="C66"/>
  <c r="D66"/>
  <c r="E66"/>
  <c r="G66"/>
  <c r="J66" s="1"/>
  <c r="H66"/>
  <c r="I66"/>
  <c r="A67"/>
  <c r="B67"/>
  <c r="C67"/>
  <c r="D67"/>
  <c r="E67"/>
  <c r="G67"/>
  <c r="J67" s="1"/>
  <c r="H67"/>
  <c r="I67"/>
  <c r="E4"/>
  <c r="H4"/>
  <c r="I4"/>
  <c r="D4"/>
  <c r="A79" i="10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B78"/>
  <c r="C78"/>
  <c r="A78"/>
  <c r="A68"/>
  <c r="B68"/>
  <c r="A69"/>
  <c r="B69"/>
  <c r="C69"/>
  <c r="A70"/>
  <c r="B70"/>
  <c r="C70"/>
  <c r="A71"/>
  <c r="B71"/>
  <c r="C71"/>
  <c r="A72"/>
  <c r="B72"/>
  <c r="B67"/>
  <c r="C67"/>
  <c r="A67"/>
  <c r="A59"/>
  <c r="B59"/>
  <c r="C59"/>
  <c r="A60"/>
  <c r="B60"/>
  <c r="A61"/>
  <c r="B61"/>
  <c r="C61"/>
  <c r="A62"/>
  <c r="B62"/>
  <c r="C62"/>
  <c r="A63"/>
  <c r="B63"/>
  <c r="C63"/>
  <c r="B58"/>
  <c r="C58"/>
  <c r="A58"/>
  <c r="A50"/>
  <c r="B50"/>
  <c r="A51"/>
  <c r="B51"/>
  <c r="C51"/>
  <c r="A52"/>
  <c r="B52"/>
  <c r="A53"/>
  <c r="B53"/>
  <c r="C53"/>
  <c r="A54"/>
  <c r="C54"/>
  <c r="B49"/>
  <c r="C49"/>
  <c r="A49"/>
  <c r="A41"/>
  <c r="B41"/>
  <c r="C41"/>
  <c r="A42"/>
  <c r="B42"/>
  <c r="C42"/>
  <c r="A43"/>
  <c r="B43"/>
  <c r="C43"/>
  <c r="A44"/>
  <c r="B44"/>
  <c r="A45"/>
  <c r="B45"/>
  <c r="C45"/>
  <c r="B40"/>
  <c r="C40"/>
  <c r="A40"/>
  <c r="A32"/>
  <c r="B32"/>
  <c r="A33"/>
  <c r="B33"/>
  <c r="C33"/>
  <c r="A34"/>
  <c r="B34"/>
  <c r="C34"/>
  <c r="A35"/>
  <c r="B35"/>
  <c r="C35"/>
  <c r="A36"/>
  <c r="B36"/>
  <c r="B31"/>
  <c r="C31"/>
  <c r="A31"/>
  <c r="A23"/>
  <c r="B23"/>
  <c r="C23"/>
  <c r="A24"/>
  <c r="B24"/>
  <c r="C24"/>
  <c r="A25"/>
  <c r="B25"/>
  <c r="C25"/>
  <c r="A26"/>
  <c r="B26"/>
  <c r="C26"/>
  <c r="A27"/>
  <c r="B27"/>
  <c r="C27"/>
  <c r="B22"/>
  <c r="C22"/>
  <c r="A22"/>
  <c r="A14"/>
  <c r="B14"/>
  <c r="C14"/>
  <c r="A15"/>
  <c r="B15"/>
  <c r="C15"/>
  <c r="A16"/>
  <c r="B16"/>
  <c r="A17"/>
  <c r="B17"/>
  <c r="C17"/>
  <c r="A18"/>
  <c r="B18"/>
  <c r="C18"/>
  <c r="B13"/>
  <c r="C13"/>
  <c r="A13"/>
  <c r="A5"/>
  <c r="B5"/>
  <c r="A6"/>
  <c r="B6"/>
  <c r="A7"/>
  <c r="B7"/>
  <c r="C7"/>
  <c r="A8"/>
  <c r="B8"/>
  <c r="C8"/>
  <c r="A9"/>
  <c r="B9"/>
  <c r="C9"/>
  <c r="B4"/>
  <c r="C4"/>
  <c r="A4"/>
  <c r="B4" i="1"/>
  <c r="C4"/>
  <c r="A4"/>
  <c r="J46" l="1"/>
  <c r="J64"/>
  <c r="J7"/>
  <c r="J65"/>
  <c r="J48"/>
  <c r="F26"/>
  <c r="F38"/>
  <c r="F44"/>
  <c r="F64"/>
  <c r="J40"/>
  <c r="J36"/>
  <c r="J60"/>
  <c r="J28"/>
  <c r="F56"/>
  <c r="F48"/>
  <c r="D9" i="35"/>
  <c r="E9"/>
  <c r="J24" i="1"/>
  <c r="F8"/>
  <c r="J18"/>
  <c r="J16"/>
  <c r="J12"/>
  <c r="C6" i="34"/>
  <c r="C6" i="33"/>
  <c r="C6" i="32"/>
  <c r="C6" i="30"/>
  <c r="C6" i="29"/>
  <c r="C6" i="31"/>
  <c r="C6" i="28"/>
  <c r="C6" i="27"/>
  <c r="C6" i="26"/>
  <c r="C6" i="25"/>
  <c r="C6" i="21"/>
  <c r="C6" i="20"/>
  <c r="C6" i="24"/>
  <c r="C6" i="23"/>
  <c r="C6" i="22"/>
  <c r="C6" i="17"/>
  <c r="C6" i="16"/>
  <c r="C6" i="14"/>
  <c r="C6" i="19"/>
  <c r="C6" i="18"/>
  <c r="C6" i="15"/>
  <c r="C6" i="12"/>
  <c r="C6" i="11"/>
  <c r="C6" i="13"/>
  <c r="C6" i="4"/>
  <c r="C6" i="9"/>
  <c r="C14" i="33"/>
  <c r="C14" i="31"/>
  <c r="C14" i="30"/>
  <c r="C14" i="34"/>
  <c r="C14" i="32"/>
  <c r="C14" i="29"/>
  <c r="C14" i="28"/>
  <c r="C14" i="27"/>
  <c r="C14" i="26"/>
  <c r="C14" i="25"/>
  <c r="C14" i="22"/>
  <c r="C14" i="24"/>
  <c r="C14" i="23"/>
  <c r="C14" i="21"/>
  <c r="C14" i="19"/>
  <c r="C14" i="18"/>
  <c r="C14" i="12"/>
  <c r="C14" i="20"/>
  <c r="C14" i="17"/>
  <c r="C14" i="16"/>
  <c r="C14" i="15"/>
  <c r="C14" i="14"/>
  <c r="C14" i="11"/>
  <c r="C14" i="13"/>
  <c r="C14" i="9"/>
  <c r="C14" i="4"/>
  <c r="C18" i="34"/>
  <c r="C18" i="32"/>
  <c r="C18" i="31"/>
  <c r="C18" i="30"/>
  <c r="C18" i="33"/>
  <c r="C18" i="29"/>
  <c r="C18" i="28"/>
  <c r="C18" i="27"/>
  <c r="C18" i="26"/>
  <c r="C18" i="25"/>
  <c r="C18" i="21"/>
  <c r="C18" i="24"/>
  <c r="C18" i="23"/>
  <c r="C18" i="22"/>
  <c r="C18" i="19"/>
  <c r="C18" i="18"/>
  <c r="C18" i="15"/>
  <c r="C18" i="14"/>
  <c r="C18" i="20"/>
  <c r="C18" i="17"/>
  <c r="C18" i="16"/>
  <c r="C18" i="12"/>
  <c r="C18" i="11"/>
  <c r="C18" i="13"/>
  <c r="C18" i="4"/>
  <c r="C18" i="9"/>
  <c r="C26" i="32"/>
  <c r="C26" i="31"/>
  <c r="C26" i="30"/>
  <c r="C26" i="34"/>
  <c r="C26" i="33"/>
  <c r="C26" i="29"/>
  <c r="C26" i="28"/>
  <c r="C26" i="27"/>
  <c r="C26" i="26"/>
  <c r="C26" i="25"/>
  <c r="C26" i="22"/>
  <c r="C26" i="20"/>
  <c r="C26" i="24"/>
  <c r="C26" i="23"/>
  <c r="C26" i="21"/>
  <c r="C26" i="17"/>
  <c r="C26" i="15"/>
  <c r="C26" i="14"/>
  <c r="C26" i="12"/>
  <c r="C26" i="19"/>
  <c r="C26" i="18"/>
  <c r="C26" i="16"/>
  <c r="C26" i="13"/>
  <c r="C26" i="4"/>
  <c r="C26" i="9"/>
  <c r="C26" i="11"/>
  <c r="C34" i="33"/>
  <c r="C34" i="32"/>
  <c r="C34" i="30"/>
  <c r="C34" i="34"/>
  <c r="C34" i="31"/>
  <c r="C34" i="29"/>
  <c r="C34" i="28"/>
  <c r="C34" i="27"/>
  <c r="C34" i="26"/>
  <c r="C34" i="25"/>
  <c r="C34" i="21"/>
  <c r="C34" i="24"/>
  <c r="C34" i="23"/>
  <c r="C34" i="22"/>
  <c r="C34" i="19"/>
  <c r="C34" i="18"/>
  <c r="C34" i="16"/>
  <c r="C34" i="15"/>
  <c r="C34" i="12"/>
  <c r="C34" i="20"/>
  <c r="C34" i="17"/>
  <c r="C34" i="14"/>
  <c r="C34" i="11"/>
  <c r="C34" i="4"/>
  <c r="C34" i="13"/>
  <c r="C34" i="9"/>
  <c r="C42" i="33"/>
  <c r="C42" i="32"/>
  <c r="C42" i="29"/>
  <c r="C42" i="34"/>
  <c r="C42" i="31"/>
  <c r="C42" i="30"/>
  <c r="C42" i="28"/>
  <c r="C42" i="27"/>
  <c r="C42" i="26"/>
  <c r="C42" i="25"/>
  <c r="C42" i="22"/>
  <c r="C42" i="21"/>
  <c r="C42" i="20"/>
  <c r="C42" i="24"/>
  <c r="C42" i="23"/>
  <c r="C42" i="18"/>
  <c r="C42" i="16"/>
  <c r="C42" i="14"/>
  <c r="C42" i="12"/>
  <c r="C42" i="19"/>
  <c r="C42" i="17"/>
  <c r="C42" i="15"/>
  <c r="C42" i="11"/>
  <c r="C42" i="9"/>
  <c r="C42" i="13"/>
  <c r="C42" i="4"/>
  <c r="C50" i="33"/>
  <c r="C50" i="29"/>
  <c r="C50" i="28"/>
  <c r="C50" i="34"/>
  <c r="C50" i="32"/>
  <c r="C50" i="31"/>
  <c r="C50" i="30"/>
  <c r="C50" i="27"/>
  <c r="C50" i="26"/>
  <c r="C50" i="25"/>
  <c r="C50" i="21"/>
  <c r="C50" i="20"/>
  <c r="C50" i="24"/>
  <c r="C50" i="23"/>
  <c r="C50" i="22"/>
  <c r="C50" i="19"/>
  <c r="C50" i="18"/>
  <c r="C50" i="15"/>
  <c r="C50" i="17"/>
  <c r="C50" i="16"/>
  <c r="C50" i="14"/>
  <c r="C50" i="12"/>
  <c r="C50" i="11"/>
  <c r="C50" i="13"/>
  <c r="C50" i="9"/>
  <c r="C50" i="4"/>
  <c r="C54" i="34"/>
  <c r="C54" i="29"/>
  <c r="C54" i="28"/>
  <c r="C54" i="33"/>
  <c r="C54" i="32"/>
  <c r="C54" i="31"/>
  <c r="C54" i="30"/>
  <c r="C54" i="27"/>
  <c r="C54" i="26"/>
  <c r="C54" i="25"/>
  <c r="C54" i="21"/>
  <c r="C54" i="24"/>
  <c r="C54" i="23"/>
  <c r="C54" i="22"/>
  <c r="C54" i="20"/>
  <c r="C54" i="19"/>
  <c r="C54" i="18"/>
  <c r="C54" i="16"/>
  <c r="C54" i="14"/>
  <c r="C54" i="12"/>
  <c r="C54" i="17"/>
  <c r="C54" i="15"/>
  <c r="C54" i="11"/>
  <c r="C54" i="13"/>
  <c r="C54" i="4"/>
  <c r="C54" i="9"/>
  <c r="C62" i="34"/>
  <c r="C62" i="33"/>
  <c r="C62" i="31"/>
  <c r="C62" i="30"/>
  <c r="C62" i="28"/>
  <c r="C62" i="32"/>
  <c r="C62" i="29"/>
  <c r="C62" i="27"/>
  <c r="C62" i="26"/>
  <c r="C62" i="25"/>
  <c r="C62" i="20"/>
  <c r="C62" i="24"/>
  <c r="C62" i="23"/>
  <c r="C62" i="22"/>
  <c r="C62" i="21"/>
  <c r="C62" i="18"/>
  <c r="C62" i="17"/>
  <c r="C62" i="16"/>
  <c r="C62" i="12"/>
  <c r="C62" i="19"/>
  <c r="C62" i="15"/>
  <c r="C62" i="14"/>
  <c r="C62" i="11"/>
  <c r="C62" i="13"/>
  <c r="C62" i="4"/>
  <c r="C62" i="9"/>
  <c r="C70" i="34"/>
  <c r="C70" i="33"/>
  <c r="C70" i="31"/>
  <c r="C70" i="32"/>
  <c r="C70" i="30"/>
  <c r="C70" i="29"/>
  <c r="C70" i="28"/>
  <c r="C70" i="27"/>
  <c r="C70" i="26"/>
  <c r="C70" i="25"/>
  <c r="C70" i="20"/>
  <c r="C70" i="24"/>
  <c r="C70" i="23"/>
  <c r="C70" i="22"/>
  <c r="C70" i="21"/>
  <c r="C70" i="19"/>
  <c r="C70" i="18"/>
  <c r="C70" i="17"/>
  <c r="C70" i="16"/>
  <c r="C70" i="14"/>
  <c r="C70" i="12"/>
  <c r="C70" i="15"/>
  <c r="C70" i="11"/>
  <c r="C70" i="13"/>
  <c r="C70" i="4"/>
  <c r="C70" i="9"/>
  <c r="C78" i="34"/>
  <c r="C78" i="33"/>
  <c r="C78" i="32"/>
  <c r="C78" i="30"/>
  <c r="C78" i="28"/>
  <c r="C78" i="31"/>
  <c r="C78" i="29"/>
  <c r="C78" i="27"/>
  <c r="C78" i="26"/>
  <c r="C78" i="25"/>
  <c r="C78" i="22"/>
  <c r="C78" i="21"/>
  <c r="C78" i="20"/>
  <c r="C78" i="23"/>
  <c r="C78" i="24"/>
  <c r="C78" i="18"/>
  <c r="C78" i="19"/>
  <c r="C78" i="17"/>
  <c r="C86" i="33"/>
  <c r="C86" i="31"/>
  <c r="C86" i="30"/>
  <c r="C86" i="29"/>
  <c r="C86" i="34"/>
  <c r="C86" i="32"/>
  <c r="C86" i="28"/>
  <c r="C86" i="27"/>
  <c r="C86" i="26"/>
  <c r="C86" i="25"/>
  <c r="C86" i="24"/>
  <c r="C86" i="21"/>
  <c r="C86" i="23"/>
  <c r="C86" i="22"/>
  <c r="C86" i="20"/>
  <c r="C86" i="19"/>
  <c r="C86" i="18"/>
  <c r="C86" i="17"/>
  <c r="C90" i="33"/>
  <c r="C90" i="31"/>
  <c r="C90" i="30"/>
  <c r="C90" i="29"/>
  <c r="C90" i="34"/>
  <c r="C90" i="32"/>
  <c r="C90" i="28"/>
  <c r="C90" i="27"/>
  <c r="C90" i="26"/>
  <c r="C90" i="25"/>
  <c r="C90" i="24"/>
  <c r="C90" i="21"/>
  <c r="C90" i="23"/>
  <c r="C90" i="22"/>
  <c r="C90" i="20"/>
  <c r="C90" i="19"/>
  <c r="C90" i="18"/>
  <c r="C90" i="17"/>
  <c r="E5" i="35"/>
  <c r="C7" i="32"/>
  <c r="C7" i="34"/>
  <c r="C7" i="33"/>
  <c r="C7" i="31"/>
  <c r="C7" i="30"/>
  <c r="C7" i="29"/>
  <c r="C7" i="25"/>
  <c r="C7" i="28"/>
  <c r="C7" i="27"/>
  <c r="C7" i="26"/>
  <c r="C7" i="22"/>
  <c r="C7" i="24"/>
  <c r="C7" i="23"/>
  <c r="C7" i="21"/>
  <c r="C7" i="20"/>
  <c r="C7" i="18"/>
  <c r="C7" i="17"/>
  <c r="C7" i="15"/>
  <c r="C7" i="19"/>
  <c r="C7" i="16"/>
  <c r="C7" i="14"/>
  <c r="C7" i="9"/>
  <c r="C7" i="12"/>
  <c r="C7" i="11"/>
  <c r="C7" i="13"/>
  <c r="C7" i="4"/>
  <c r="C15" i="34"/>
  <c r="C15" i="32"/>
  <c r="C15" i="30"/>
  <c r="C15" i="29"/>
  <c r="C15" i="33"/>
  <c r="C15" i="31"/>
  <c r="C15" i="28"/>
  <c r="C15" i="27"/>
  <c r="C15" i="26"/>
  <c r="C15" i="25"/>
  <c r="C15" i="21"/>
  <c r="C15" i="24"/>
  <c r="C15" i="23"/>
  <c r="C15" i="22"/>
  <c r="C15" i="19"/>
  <c r="C15" i="18"/>
  <c r="C15" i="16"/>
  <c r="C15" i="15"/>
  <c r="C15" i="14"/>
  <c r="C15" i="20"/>
  <c r="C15" i="17"/>
  <c r="C15" i="12"/>
  <c r="C15" i="11"/>
  <c r="C15" i="4"/>
  <c r="C15" i="13"/>
  <c r="C15" i="9"/>
  <c r="C23" i="33"/>
  <c r="C23" i="29"/>
  <c r="C23" i="34"/>
  <c r="C23" i="32"/>
  <c r="C23" i="31"/>
  <c r="C23" i="30"/>
  <c r="C23" i="25"/>
  <c r="C23" i="28"/>
  <c r="C23" i="27"/>
  <c r="C23" i="26"/>
  <c r="C23" i="21"/>
  <c r="C23" i="20"/>
  <c r="C23" i="24"/>
  <c r="C23" i="23"/>
  <c r="C23" i="22"/>
  <c r="C23" i="17"/>
  <c r="C23" i="16"/>
  <c r="C23" i="12"/>
  <c r="C23" i="19"/>
  <c r="C23" i="18"/>
  <c r="C23" i="15"/>
  <c r="C23" i="14"/>
  <c r="C23" i="13"/>
  <c r="C23" i="4"/>
  <c r="C23" i="9"/>
  <c r="C23" i="11"/>
  <c r="C27" i="33"/>
  <c r="C27" i="32"/>
  <c r="C27" i="31"/>
  <c r="C27" i="29"/>
  <c r="C27" i="34"/>
  <c r="C27" i="30"/>
  <c r="C27" i="25"/>
  <c r="C27" i="28"/>
  <c r="C27" i="27"/>
  <c r="C27" i="26"/>
  <c r="C27" i="21"/>
  <c r="C27" i="24"/>
  <c r="C27" i="23"/>
  <c r="C27" i="22"/>
  <c r="C27" i="20"/>
  <c r="C27" i="18"/>
  <c r="C27" i="17"/>
  <c r="C27" i="12"/>
  <c r="C27" i="19"/>
  <c r="C27" i="16"/>
  <c r="C27" i="15"/>
  <c r="C27" i="14"/>
  <c r="C27" i="11"/>
  <c r="C27" i="13"/>
  <c r="C27" i="4"/>
  <c r="C27" i="9"/>
  <c r="C35" i="34"/>
  <c r="C35" i="33"/>
  <c r="C35" i="29"/>
  <c r="C35" i="32"/>
  <c r="C35" i="31"/>
  <c r="C35" i="30"/>
  <c r="C35" i="28"/>
  <c r="C35" i="27"/>
  <c r="C35" i="26"/>
  <c r="C35" i="25"/>
  <c r="C35" i="21"/>
  <c r="C35" i="24"/>
  <c r="C35" i="23"/>
  <c r="C35" i="22"/>
  <c r="C35" i="19"/>
  <c r="C35" i="18"/>
  <c r="C35" i="17"/>
  <c r="C35" i="16"/>
  <c r="C35" i="14"/>
  <c r="C35" i="20"/>
  <c r="C35" i="15"/>
  <c r="C35" i="12"/>
  <c r="C35" i="11"/>
  <c r="C35" i="13"/>
  <c r="C35" i="9"/>
  <c r="C35" i="4"/>
  <c r="C43" i="34"/>
  <c r="C43" i="31"/>
  <c r="C43" i="33"/>
  <c r="C43" i="32"/>
  <c r="C43" i="30"/>
  <c r="C43" i="29"/>
  <c r="C43" i="28"/>
  <c r="C43" i="27"/>
  <c r="C43" i="26"/>
  <c r="C43" i="25"/>
  <c r="C43" i="24"/>
  <c r="C43" i="23"/>
  <c r="C43" i="22"/>
  <c r="C43" i="21"/>
  <c r="C43" i="20"/>
  <c r="C43" i="17"/>
  <c r="C43" i="15"/>
  <c r="C43" i="14"/>
  <c r="C43" i="19"/>
  <c r="C43" i="18"/>
  <c r="C43" i="16"/>
  <c r="C43" i="12"/>
  <c r="C43" i="13"/>
  <c r="C43" i="4"/>
  <c r="C43" i="11"/>
  <c r="C43" i="9"/>
  <c r="C51" i="34"/>
  <c r="C51" i="33"/>
  <c r="C51" i="32"/>
  <c r="C51" i="31"/>
  <c r="C51" i="30"/>
  <c r="C51" i="29"/>
  <c r="C51" i="28"/>
  <c r="C51" i="27"/>
  <c r="C51" i="26"/>
  <c r="C51" i="25"/>
  <c r="C51" i="24"/>
  <c r="C51" i="23"/>
  <c r="C51" i="22"/>
  <c r="C51" i="21"/>
  <c r="C51" i="20"/>
  <c r="C51" i="19"/>
  <c r="C51" i="18"/>
  <c r="C51" i="17"/>
  <c r="C51" i="16"/>
  <c r="C51" i="14"/>
  <c r="C51" i="12"/>
  <c r="C51" i="15"/>
  <c r="C51" i="11"/>
  <c r="C51" i="4"/>
  <c r="C51" i="13"/>
  <c r="C51" i="9"/>
  <c r="C59" i="32"/>
  <c r="C59" i="31"/>
  <c r="C59" i="29"/>
  <c r="C59" i="34"/>
  <c r="C59" i="33"/>
  <c r="C59" i="30"/>
  <c r="C59" i="28"/>
  <c r="C59" i="27"/>
  <c r="C59" i="26"/>
  <c r="C59" i="25"/>
  <c r="C59" i="21"/>
  <c r="C59" i="20"/>
  <c r="C59" i="24"/>
  <c r="C59" i="23"/>
  <c r="C59" i="22"/>
  <c r="C59" i="18"/>
  <c r="C59" i="15"/>
  <c r="C59" i="12"/>
  <c r="C59" i="19"/>
  <c r="C59" i="17"/>
  <c r="C59" i="16"/>
  <c r="C59" i="14"/>
  <c r="C59" i="11"/>
  <c r="C59" i="9"/>
  <c r="C59" i="13"/>
  <c r="C59" i="4"/>
  <c r="C63" i="34"/>
  <c r="C63" i="31"/>
  <c r="C63" i="29"/>
  <c r="C63" i="28"/>
  <c r="C63" i="33"/>
  <c r="C63" i="32"/>
  <c r="C63" i="30"/>
  <c r="C63" i="27"/>
  <c r="C63" i="26"/>
  <c r="C63" i="25"/>
  <c r="C63" i="22"/>
  <c r="C63" i="20"/>
  <c r="C63" i="24"/>
  <c r="C63" i="23"/>
  <c r="C63" i="21"/>
  <c r="C63" i="18"/>
  <c r="C63" i="17"/>
  <c r="C63" i="16"/>
  <c r="C63" i="19"/>
  <c r="C63" i="15"/>
  <c r="C63" i="14"/>
  <c r="C63" i="12"/>
  <c r="C63" i="9"/>
  <c r="C63" i="11"/>
  <c r="C63" i="13"/>
  <c r="C63" i="4"/>
  <c r="C71" i="34"/>
  <c r="C71" i="32"/>
  <c r="C71" i="30"/>
  <c r="C71" i="28"/>
  <c r="C71" i="33"/>
  <c r="C71" i="31"/>
  <c r="C71" i="29"/>
  <c r="C71" i="27"/>
  <c r="C71" i="26"/>
  <c r="C71" i="25"/>
  <c r="C71" i="21"/>
  <c r="C71" i="24"/>
  <c r="C71" i="23"/>
  <c r="C71" i="22"/>
  <c r="C71" i="20"/>
  <c r="C71" i="19"/>
  <c r="C71" i="18"/>
  <c r="C71" i="17"/>
  <c r="C71" i="15"/>
  <c r="C71" i="14"/>
  <c r="C71" i="16"/>
  <c r="C71" i="12"/>
  <c r="C71" i="11"/>
  <c r="C71" i="13"/>
  <c r="C71" i="4"/>
  <c r="C71" i="9"/>
  <c r="C79" i="31"/>
  <c r="C79" i="29"/>
  <c r="C79" i="34"/>
  <c r="C79" i="33"/>
  <c r="C79" i="32"/>
  <c r="C79" i="30"/>
  <c r="C79" i="28"/>
  <c r="C79" i="27"/>
  <c r="C79" i="26"/>
  <c r="C79" i="25"/>
  <c r="C79" i="22"/>
  <c r="C79" i="23"/>
  <c r="C79" i="21"/>
  <c r="C79" i="20"/>
  <c r="C79" i="24"/>
  <c r="C79" i="17"/>
  <c r="C79" i="19"/>
  <c r="C79" i="18"/>
  <c r="C87" i="32"/>
  <c r="C87" i="28"/>
  <c r="C87" i="34"/>
  <c r="C87" i="33"/>
  <c r="C87" i="31"/>
  <c r="C87" i="30"/>
  <c r="C87" i="29"/>
  <c r="C87" i="27"/>
  <c r="C87" i="26"/>
  <c r="C87" i="25"/>
  <c r="C87" i="24"/>
  <c r="C87" i="20"/>
  <c r="C87" i="23"/>
  <c r="C87" i="22"/>
  <c r="C87" i="21"/>
  <c r="C87" i="19"/>
  <c r="C87" i="18"/>
  <c r="C87" i="17"/>
  <c r="D4" i="35"/>
  <c r="C8" i="34"/>
  <c r="C8" i="33"/>
  <c r="C8" i="31"/>
  <c r="C8" i="30"/>
  <c r="C8" i="29"/>
  <c r="C8" i="32"/>
  <c r="C8" i="28"/>
  <c r="C8" i="27"/>
  <c r="C8" i="26"/>
  <c r="C8" i="25"/>
  <c r="C8" i="22"/>
  <c r="C8" i="21"/>
  <c r="C8" i="20"/>
  <c r="C8" i="24"/>
  <c r="C8" i="23"/>
  <c r="C8" i="16"/>
  <c r="C8" i="14"/>
  <c r="C8" i="12"/>
  <c r="C8" i="19"/>
  <c r="C8" i="18"/>
  <c r="C8" i="17"/>
  <c r="C8" i="15"/>
  <c r="C8" i="11"/>
  <c r="C8" i="13"/>
  <c r="C8" i="4"/>
  <c r="C8" i="9"/>
  <c r="C16" i="34"/>
  <c r="C16" i="33"/>
  <c r="C16" i="31"/>
  <c r="C16" i="32"/>
  <c r="C16" i="30"/>
  <c r="C16" i="29"/>
  <c r="C16" i="28"/>
  <c r="C16" i="27"/>
  <c r="C16" i="26"/>
  <c r="C16" i="25"/>
  <c r="C16" i="21"/>
  <c r="C16" i="24"/>
  <c r="C16" i="23"/>
  <c r="C16" i="22"/>
  <c r="C16" i="19"/>
  <c r="C16" i="18"/>
  <c r="C16" i="17"/>
  <c r="C16" i="15"/>
  <c r="C16" i="20"/>
  <c r="C16" i="16"/>
  <c r="C16" i="14"/>
  <c r="C16" i="12"/>
  <c r="C16" i="11"/>
  <c r="C16" i="13"/>
  <c r="C16" i="4"/>
  <c r="C16" i="9"/>
  <c r="C24" i="34"/>
  <c r="C24" i="32"/>
  <c r="C24" i="31"/>
  <c r="C24" i="30"/>
  <c r="C24" i="33"/>
  <c r="C24" i="29"/>
  <c r="C24" i="28"/>
  <c r="C24" i="27"/>
  <c r="C24" i="26"/>
  <c r="C24" i="25"/>
  <c r="C24" i="22"/>
  <c r="C24" i="24"/>
  <c r="C24" i="23"/>
  <c r="C24" i="21"/>
  <c r="C24" i="20"/>
  <c r="C24" i="18"/>
  <c r="C24" i="17"/>
  <c r="C24" i="15"/>
  <c r="C24" i="14"/>
  <c r="C24" i="12"/>
  <c r="C24" i="19"/>
  <c r="C24" i="16"/>
  <c r="C24" i="11"/>
  <c r="C24" i="13"/>
  <c r="C24" i="4"/>
  <c r="C24" i="9"/>
  <c r="C32" i="10"/>
  <c r="C32" i="34"/>
  <c r="C32" i="32"/>
  <c r="C32" i="30"/>
  <c r="C32" i="33"/>
  <c r="C32" i="31"/>
  <c r="C32" i="29"/>
  <c r="C32" i="28"/>
  <c r="C32" i="27"/>
  <c r="C32" i="26"/>
  <c r="C32" i="25"/>
  <c r="C32" i="21"/>
  <c r="C32" i="24"/>
  <c r="C32" i="23"/>
  <c r="C32" i="22"/>
  <c r="C32" i="19"/>
  <c r="C32" i="18"/>
  <c r="C32" i="17"/>
  <c r="C32" i="16"/>
  <c r="C32" i="20"/>
  <c r="C32" i="15"/>
  <c r="C32" i="14"/>
  <c r="C32" i="12"/>
  <c r="C32" i="11"/>
  <c r="C32" i="13"/>
  <c r="C32" i="4"/>
  <c r="C32" i="9"/>
  <c r="C36" i="32"/>
  <c r="C36" i="30"/>
  <c r="C36" i="34"/>
  <c r="C36" i="33"/>
  <c r="C36" i="31"/>
  <c r="C36" i="29"/>
  <c r="C36" i="28"/>
  <c r="C36" i="27"/>
  <c r="C36" i="26"/>
  <c r="C36" i="25"/>
  <c r="C36" i="21"/>
  <c r="C36" i="24"/>
  <c r="C36" i="23"/>
  <c r="C36" i="22"/>
  <c r="C36" i="20"/>
  <c r="C36" i="19"/>
  <c r="C36" i="18"/>
  <c r="C36" i="17"/>
  <c r="C36" i="16"/>
  <c r="C36" i="15"/>
  <c r="C36" i="14"/>
  <c r="C36" i="12"/>
  <c r="C36" i="11"/>
  <c r="C36" i="13"/>
  <c r="C36" i="4"/>
  <c r="C36" i="9"/>
  <c r="C44" i="33"/>
  <c r="C44" i="32"/>
  <c r="C44" i="30"/>
  <c r="C44" i="29"/>
  <c r="C44" i="34"/>
  <c r="C44" i="31"/>
  <c r="C44" i="25"/>
  <c r="C44" i="28"/>
  <c r="C44" i="27"/>
  <c r="C44" i="26"/>
  <c r="C44" i="22"/>
  <c r="C44" i="21"/>
  <c r="C44" i="20"/>
  <c r="C44" i="24"/>
  <c r="C44" i="23"/>
  <c r="C44" i="18"/>
  <c r="C44" i="16"/>
  <c r="C44" i="12"/>
  <c r="C44" i="19"/>
  <c r="C44" i="17"/>
  <c r="C44" i="15"/>
  <c r="C44" i="14"/>
  <c r="C44" i="11"/>
  <c r="C44" i="9"/>
  <c r="C44" i="13"/>
  <c r="C44" i="4"/>
  <c r="C52" i="34"/>
  <c r="C52" i="29"/>
  <c r="C52" i="28"/>
  <c r="C52" i="33"/>
  <c r="C52" i="32"/>
  <c r="C52" i="31"/>
  <c r="C52" i="30"/>
  <c r="C52" i="27"/>
  <c r="C52" i="26"/>
  <c r="C52" i="25"/>
  <c r="C52" i="22"/>
  <c r="C52" i="21"/>
  <c r="C52" i="20"/>
  <c r="C52" i="24"/>
  <c r="C52" i="23"/>
  <c r="C52" i="19"/>
  <c r="C52" i="18"/>
  <c r="C52" i="15"/>
  <c r="C52" i="14"/>
  <c r="C52" i="17"/>
  <c r="C52" i="16"/>
  <c r="C52" i="12"/>
  <c r="C52" i="11"/>
  <c r="C52" i="13"/>
  <c r="C52" i="4"/>
  <c r="C52" i="9"/>
  <c r="C42" i="1"/>
  <c r="C60" i="34"/>
  <c r="C60" i="33"/>
  <c r="C60" i="30"/>
  <c r="C60" i="28"/>
  <c r="C60" i="32"/>
  <c r="C60" i="31"/>
  <c r="C60" i="29"/>
  <c r="C60" i="27"/>
  <c r="C60" i="26"/>
  <c r="C60" i="25"/>
  <c r="C60" i="22"/>
  <c r="C60" i="20"/>
  <c r="C60" i="24"/>
  <c r="C60" i="23"/>
  <c r="C60" i="21"/>
  <c r="C60" i="18"/>
  <c r="C60" i="17"/>
  <c r="C60" i="16"/>
  <c r="C60" i="14"/>
  <c r="C60" i="19"/>
  <c r="C60" i="15"/>
  <c r="C60" i="12"/>
  <c r="C60" i="13"/>
  <c r="C60" i="4"/>
  <c r="C60" i="9"/>
  <c r="C60" i="11"/>
  <c r="C68" i="34"/>
  <c r="C68" i="33"/>
  <c r="C68" i="31"/>
  <c r="C68" i="32"/>
  <c r="C68" i="30"/>
  <c r="C68" i="29"/>
  <c r="C68" i="28"/>
  <c r="C68" i="27"/>
  <c r="C68" i="26"/>
  <c r="C68" i="25"/>
  <c r="C68" i="24"/>
  <c r="C68" i="23"/>
  <c r="C68" i="22"/>
  <c r="C68" i="21"/>
  <c r="C68" i="20"/>
  <c r="C68" i="19"/>
  <c r="C68" i="18"/>
  <c r="C68" i="17"/>
  <c r="C68" i="16"/>
  <c r="C68" i="14"/>
  <c r="C68" i="12"/>
  <c r="C68" i="15"/>
  <c r="C68" i="11"/>
  <c r="C68" i="13"/>
  <c r="C68" i="9"/>
  <c r="C68" i="4"/>
  <c r="C51" i="1"/>
  <c r="C72" i="31"/>
  <c r="C72" i="30"/>
  <c r="C72" i="34"/>
  <c r="C72" i="33"/>
  <c r="C72" i="32"/>
  <c r="C72" i="29"/>
  <c r="C72" i="28"/>
  <c r="C72" i="27"/>
  <c r="C72" i="26"/>
  <c r="C72" i="25"/>
  <c r="C72" i="24"/>
  <c r="C72" i="21"/>
  <c r="C72" i="20"/>
  <c r="C72" i="23"/>
  <c r="C72" i="22"/>
  <c r="C72" i="19"/>
  <c r="C72" i="18"/>
  <c r="C72" i="17"/>
  <c r="C72" i="16"/>
  <c r="C72" i="14"/>
  <c r="C72" i="12"/>
  <c r="C72" i="15"/>
  <c r="C72" i="11"/>
  <c r="C72" i="13"/>
  <c r="C72" i="4"/>
  <c r="C72" i="9"/>
  <c r="C80" i="33"/>
  <c r="C80" i="32"/>
  <c r="C80" i="30"/>
  <c r="C80" i="28"/>
  <c r="C80" i="34"/>
  <c r="C80" i="31"/>
  <c r="C80" i="29"/>
  <c r="C80" i="27"/>
  <c r="C80" i="26"/>
  <c r="C80" i="25"/>
  <c r="C80" i="21"/>
  <c r="C80" i="20"/>
  <c r="C80" i="23"/>
  <c r="C80" i="22"/>
  <c r="C80" i="24"/>
  <c r="C80" i="17"/>
  <c r="C80" i="19"/>
  <c r="C80" i="18"/>
  <c r="C88" i="33"/>
  <c r="C88" i="31"/>
  <c r="C88" i="30"/>
  <c r="C88" i="29"/>
  <c r="C88" i="34"/>
  <c r="C88" i="32"/>
  <c r="C88" i="28"/>
  <c r="C88" i="27"/>
  <c r="C88" i="26"/>
  <c r="C88" i="25"/>
  <c r="C88" i="24"/>
  <c r="C88" i="21"/>
  <c r="C88" i="23"/>
  <c r="C88" i="22"/>
  <c r="C88" i="20"/>
  <c r="C88" i="19"/>
  <c r="C88" i="18"/>
  <c r="C88" i="17"/>
  <c r="C5" i="34"/>
  <c r="C5" i="31"/>
  <c r="C5" i="33"/>
  <c r="C5" i="32"/>
  <c r="C5" i="30"/>
  <c r="C5" i="29"/>
  <c r="C5" i="25"/>
  <c r="C5" i="28"/>
  <c r="C5" i="27"/>
  <c r="C5" i="26"/>
  <c r="C5" i="22"/>
  <c r="C5" i="24"/>
  <c r="C5" i="23"/>
  <c r="C5" i="21"/>
  <c r="C5" i="20"/>
  <c r="C5" i="18"/>
  <c r="C5" i="16"/>
  <c r="C5" i="15"/>
  <c r="C5" i="19"/>
  <c r="C5" i="17"/>
  <c r="C5" i="14"/>
  <c r="C5" i="12"/>
  <c r="C5" i="11"/>
  <c r="C5" i="13"/>
  <c r="C5" i="4"/>
  <c r="C5" i="9"/>
  <c r="C9" i="33"/>
  <c r="C9" i="32"/>
  <c r="C9" i="34"/>
  <c r="C9" i="31"/>
  <c r="C9" i="30"/>
  <c r="C9" i="29"/>
  <c r="C9" i="28"/>
  <c r="C9" i="27"/>
  <c r="C9" i="26"/>
  <c r="C9" i="25"/>
  <c r="C9" i="24"/>
  <c r="C9" i="23"/>
  <c r="C9" i="22"/>
  <c r="C9" i="21"/>
  <c r="C9" i="20"/>
  <c r="C9" i="18"/>
  <c r="C9" i="17"/>
  <c r="C9" i="16"/>
  <c r="C9" i="15"/>
  <c r="C9" i="14"/>
  <c r="C9" i="12"/>
  <c r="C9" i="19"/>
  <c r="C9" i="9"/>
  <c r="C9" i="11"/>
  <c r="C9" i="13"/>
  <c r="C9" i="4"/>
  <c r="C17" i="32"/>
  <c r="C17" i="30"/>
  <c r="C17" i="29"/>
  <c r="C17" i="34"/>
  <c r="C17" i="33"/>
  <c r="C17" i="31"/>
  <c r="C17" i="28"/>
  <c r="C17" i="27"/>
  <c r="C17" i="26"/>
  <c r="C17" i="25"/>
  <c r="C17" i="24"/>
  <c r="C17" i="23"/>
  <c r="C17" i="22"/>
  <c r="C17" i="21"/>
  <c r="C17" i="19"/>
  <c r="C17" i="18"/>
  <c r="C17" i="16"/>
  <c r="C17" i="14"/>
  <c r="C17" i="12"/>
  <c r="C17" i="20"/>
  <c r="C17" i="17"/>
  <c r="C17" i="15"/>
  <c r="C17" i="11"/>
  <c r="C17" i="4"/>
  <c r="C17" i="9"/>
  <c r="C17" i="13"/>
  <c r="C25" i="33"/>
  <c r="C25" i="29"/>
  <c r="C25" i="34"/>
  <c r="C25" i="32"/>
  <c r="C25" i="31"/>
  <c r="C25" i="30"/>
  <c r="C25" i="25"/>
  <c r="C25" i="28"/>
  <c r="C25" i="27"/>
  <c r="C25" i="26"/>
  <c r="C25" i="21"/>
  <c r="C25" i="24"/>
  <c r="C25" i="23"/>
  <c r="C25" i="22"/>
  <c r="C25" i="20"/>
  <c r="C25" i="18"/>
  <c r="C25" i="16"/>
  <c r="C25" i="19"/>
  <c r="C25" i="17"/>
  <c r="C25" i="15"/>
  <c r="C25" i="14"/>
  <c r="C25" i="12"/>
  <c r="C25" i="11"/>
  <c r="C25" i="4"/>
  <c r="C25" i="13"/>
  <c r="C25" i="9"/>
  <c r="C33" i="31"/>
  <c r="C33" i="29"/>
  <c r="C33" i="34"/>
  <c r="C33" i="33"/>
  <c r="C33" i="32"/>
  <c r="C33" i="30"/>
  <c r="C33" i="28"/>
  <c r="C33" i="27"/>
  <c r="C33" i="26"/>
  <c r="C33" i="25"/>
  <c r="C33" i="24"/>
  <c r="C33" i="23"/>
  <c r="C33" i="22"/>
  <c r="C33" i="21"/>
  <c r="C33" i="19"/>
  <c r="C33" i="18"/>
  <c r="C33" i="17"/>
  <c r="C33" i="15"/>
  <c r="C33" i="14"/>
  <c r="C33" i="12"/>
  <c r="C33" i="20"/>
  <c r="C33" i="16"/>
  <c r="C33" i="11"/>
  <c r="C33" i="13"/>
  <c r="C33" i="4"/>
  <c r="C33" i="9"/>
  <c r="C41" i="31"/>
  <c r="C41" i="30"/>
  <c r="C41" i="34"/>
  <c r="C41" i="33"/>
  <c r="C41" i="32"/>
  <c r="C41" i="29"/>
  <c r="C41" i="25"/>
  <c r="C41" i="28"/>
  <c r="C41" i="27"/>
  <c r="C41" i="26"/>
  <c r="C41" i="23"/>
  <c r="C41" i="21"/>
  <c r="C41" i="24"/>
  <c r="C41" i="22"/>
  <c r="C41" i="20"/>
  <c r="C41" i="18"/>
  <c r="C41" i="17"/>
  <c r="C41" i="15"/>
  <c r="C41" i="19"/>
  <c r="C41" i="16"/>
  <c r="C41" i="14"/>
  <c r="C41" i="12"/>
  <c r="C41" i="11"/>
  <c r="C41" i="13"/>
  <c r="C41" i="4"/>
  <c r="C41" i="9"/>
  <c r="C45" i="33"/>
  <c r="C45" i="32"/>
  <c r="C45" i="31"/>
  <c r="C45" i="29"/>
  <c r="C45" i="34"/>
  <c r="C45" i="30"/>
  <c r="C45" i="28"/>
  <c r="C45" i="27"/>
  <c r="C45" i="26"/>
  <c r="C45" i="25"/>
  <c r="C45" i="21"/>
  <c r="C45" i="20"/>
  <c r="C45" i="24"/>
  <c r="C45" i="23"/>
  <c r="C45" i="22"/>
  <c r="C45" i="15"/>
  <c r="C45" i="14"/>
  <c r="C45" i="12"/>
  <c r="C45" i="19"/>
  <c r="C45" i="18"/>
  <c r="C45" i="17"/>
  <c r="C45" i="16"/>
  <c r="C45" i="11"/>
  <c r="C45" i="13"/>
  <c r="C45" i="4"/>
  <c r="C45" i="9"/>
  <c r="C53" i="33"/>
  <c r="C53" i="32"/>
  <c r="C53" i="31"/>
  <c r="C53" i="30"/>
  <c r="C53" i="34"/>
  <c r="C53" i="29"/>
  <c r="C53" i="28"/>
  <c r="C53" i="27"/>
  <c r="C53" i="26"/>
  <c r="C53" i="25"/>
  <c r="C53" i="24"/>
  <c r="C53" i="23"/>
  <c r="C53" i="22"/>
  <c r="C53" i="21"/>
  <c r="C53" i="20"/>
  <c r="C53" i="19"/>
  <c r="C53" i="18"/>
  <c r="C53" i="17"/>
  <c r="C53" i="16"/>
  <c r="C53" i="12"/>
  <c r="C53" i="15"/>
  <c r="C53" i="14"/>
  <c r="C53" i="11"/>
  <c r="C53" i="13"/>
  <c r="C53" i="4"/>
  <c r="C53" i="9"/>
  <c r="C61" i="34"/>
  <c r="C61" i="32"/>
  <c r="C61" i="31"/>
  <c r="C61" i="29"/>
  <c r="C61" i="33"/>
  <c r="C61" i="30"/>
  <c r="C61" i="28"/>
  <c r="C61" i="27"/>
  <c r="C61" i="26"/>
  <c r="C61" i="25"/>
  <c r="C61" i="21"/>
  <c r="C61" i="24"/>
  <c r="C61" i="23"/>
  <c r="C61" i="22"/>
  <c r="C61" i="20"/>
  <c r="C61" i="15"/>
  <c r="C61" i="19"/>
  <c r="C61" i="18"/>
  <c r="C61" i="17"/>
  <c r="C61" i="16"/>
  <c r="C61" i="14"/>
  <c r="C61" i="12"/>
  <c r="C61" i="11"/>
  <c r="C61" i="13"/>
  <c r="C61" i="4"/>
  <c r="C61" i="9"/>
  <c r="C69" i="32"/>
  <c r="C69" i="30"/>
  <c r="C69" i="29"/>
  <c r="C69" i="28"/>
  <c r="C69" i="34"/>
  <c r="C69" i="33"/>
  <c r="C69" i="31"/>
  <c r="C69" i="27"/>
  <c r="C69" i="26"/>
  <c r="C69" i="25"/>
  <c r="C69" i="21"/>
  <c r="C69" i="20"/>
  <c r="C69" i="24"/>
  <c r="C69" i="23"/>
  <c r="C69" i="22"/>
  <c r="C69" i="19"/>
  <c r="C69" i="18"/>
  <c r="C69" i="15"/>
  <c r="C69" i="17"/>
  <c r="C69" i="16"/>
  <c r="C69" i="14"/>
  <c r="C69" i="12"/>
  <c r="C69" i="11"/>
  <c r="C69" i="13"/>
  <c r="C69" i="4"/>
  <c r="C69" i="9"/>
  <c r="C77" i="34"/>
  <c r="C77" i="31"/>
  <c r="C77" i="28"/>
  <c r="C77" i="33"/>
  <c r="C77" i="32"/>
  <c r="C77" i="30"/>
  <c r="C77" i="29"/>
  <c r="C77" i="27"/>
  <c r="C77" i="26"/>
  <c r="C77" i="25"/>
  <c r="C77" i="20"/>
  <c r="C77" i="23"/>
  <c r="C77" i="22"/>
  <c r="C77" i="21"/>
  <c r="C77" i="24"/>
  <c r="C77" i="17"/>
  <c r="C77" i="19"/>
  <c r="C77" i="18"/>
  <c r="C81" i="34"/>
  <c r="C81" i="33"/>
  <c r="C81" i="31"/>
  <c r="C81" i="28"/>
  <c r="C81" i="32"/>
  <c r="C81" i="30"/>
  <c r="C81" i="29"/>
  <c r="C81" i="27"/>
  <c r="C81" i="26"/>
  <c r="C81" i="25"/>
  <c r="C81" i="22"/>
  <c r="C81" i="20"/>
  <c r="C81" i="23"/>
  <c r="C81" i="21"/>
  <c r="C81" i="24"/>
  <c r="C81" i="17"/>
  <c r="C81" i="19"/>
  <c r="C81" i="18"/>
  <c r="C89" i="32"/>
  <c r="C89" i="28"/>
  <c r="C89" i="34"/>
  <c r="C89" i="33"/>
  <c r="C89" i="31"/>
  <c r="C89" i="30"/>
  <c r="C89" i="29"/>
  <c r="C89" i="27"/>
  <c r="C89" i="26"/>
  <c r="C89" i="25"/>
  <c r="C89" i="24"/>
  <c r="C89" i="20"/>
  <c r="C89" i="23"/>
  <c r="C89" i="22"/>
  <c r="C89" i="21"/>
  <c r="C89" i="19"/>
  <c r="C89" i="18"/>
  <c r="C89" i="17"/>
  <c r="J4" i="1"/>
  <c r="F14"/>
  <c r="F22"/>
  <c r="F30"/>
  <c r="F34"/>
  <c r="F50"/>
  <c r="F58"/>
  <c r="F62"/>
  <c r="F66"/>
  <c r="F70"/>
  <c r="F74"/>
  <c r="F78"/>
  <c r="F82"/>
  <c r="F86"/>
  <c r="F90"/>
  <c r="F94"/>
  <c r="F98"/>
  <c r="F102"/>
  <c r="F20"/>
  <c r="F32"/>
  <c r="F6"/>
  <c r="F9"/>
  <c r="F10"/>
  <c r="F17"/>
  <c r="F21"/>
  <c r="F33"/>
  <c r="F41"/>
  <c r="F46"/>
  <c r="C44" i="10"/>
  <c r="C16"/>
  <c r="C72"/>
  <c r="C18" i="1"/>
  <c r="F68"/>
  <c r="F72"/>
  <c r="F76"/>
  <c r="F80"/>
  <c r="F84"/>
  <c r="F88"/>
  <c r="F92"/>
  <c r="F96"/>
  <c r="F100"/>
  <c r="F104"/>
  <c r="F29"/>
  <c r="F45"/>
  <c r="C36" i="10"/>
  <c r="C23" i="1"/>
  <c r="F5"/>
  <c r="F42"/>
  <c r="C60" i="10"/>
  <c r="C27" i="1"/>
  <c r="C13"/>
  <c r="F59"/>
  <c r="F63"/>
  <c r="F67"/>
  <c r="F71"/>
  <c r="F75"/>
  <c r="F79"/>
  <c r="F83"/>
  <c r="F87"/>
  <c r="F91"/>
  <c r="F95"/>
  <c r="F99"/>
  <c r="F103"/>
  <c r="C68" i="10"/>
  <c r="C52"/>
  <c r="C37" i="1"/>
  <c r="C50" i="10"/>
  <c r="C35" i="1"/>
  <c r="F7"/>
  <c r="F11"/>
  <c r="F15"/>
  <c r="F19"/>
  <c r="F23"/>
  <c r="F27"/>
  <c r="F31"/>
  <c r="F35"/>
  <c r="F39"/>
  <c r="F43"/>
  <c r="F47"/>
  <c r="F51"/>
  <c r="C5" i="10"/>
  <c r="C5" i="1"/>
  <c r="C6" i="10"/>
  <c r="C6" i="1"/>
</calcChain>
</file>

<file path=xl/sharedStrings.xml><?xml version="1.0" encoding="utf-8"?>
<sst xmlns="http://schemas.openxmlformats.org/spreadsheetml/2006/main" count="4766" uniqueCount="143">
  <si>
    <t>GP</t>
  </si>
  <si>
    <t>won</t>
  </si>
  <si>
    <t>lost</t>
  </si>
  <si>
    <t>ERO</t>
  </si>
  <si>
    <t>Avg</t>
  </si>
  <si>
    <t>Won</t>
  </si>
  <si>
    <t>Loss</t>
  </si>
  <si>
    <t>Games</t>
  </si>
  <si>
    <t>Points</t>
  </si>
  <si>
    <t>Pnts</t>
  </si>
  <si>
    <t xml:space="preserve">Total Points </t>
  </si>
  <si>
    <t>Spare Name</t>
  </si>
  <si>
    <t>Rounds Played</t>
  </si>
  <si>
    <t>Rounds Won</t>
  </si>
  <si>
    <t>Rounds Lost</t>
  </si>
  <si>
    <t>First Name</t>
  </si>
  <si>
    <t>Team</t>
  </si>
  <si>
    <t>Last Name</t>
  </si>
  <si>
    <t>Spare50</t>
  </si>
  <si>
    <t>Overalls Won</t>
  </si>
  <si>
    <t>Total Points</t>
  </si>
  <si>
    <t>Money Paid</t>
  </si>
  <si>
    <t>Team Wins</t>
  </si>
  <si>
    <t>Team Losses</t>
  </si>
  <si>
    <t>Team Ball Count</t>
  </si>
  <si>
    <t>Total</t>
  </si>
  <si>
    <r>
      <rPr>
        <sz val="16"/>
        <color rgb="FFFF0000"/>
        <rFont val="Arial"/>
        <family val="2"/>
      </rPr>
      <t xml:space="preserve">BRONZE </t>
    </r>
    <r>
      <rPr>
        <sz val="10"/>
        <rFont val="Arial"/>
      </rPr>
      <t xml:space="preserve">         Team Name</t>
    </r>
  </si>
  <si>
    <t>Sheri</t>
  </si>
  <si>
    <t>8 Ball Angels</t>
  </si>
  <si>
    <t>Heather</t>
  </si>
  <si>
    <t>Nantau</t>
  </si>
  <si>
    <t>Marcy</t>
  </si>
  <si>
    <t>Power</t>
  </si>
  <si>
    <t>Cunningham</t>
  </si>
  <si>
    <t>Melissa</t>
  </si>
  <si>
    <t>Dave</t>
  </si>
  <si>
    <t>Knuckle</t>
  </si>
  <si>
    <t>Shark Bandits</t>
  </si>
  <si>
    <t>Al</t>
  </si>
  <si>
    <t>Carrier</t>
  </si>
  <si>
    <t>Dan</t>
  </si>
  <si>
    <t>Demarce</t>
  </si>
  <si>
    <t>Tony</t>
  </si>
  <si>
    <t>Caradonna</t>
  </si>
  <si>
    <t>Jim</t>
  </si>
  <si>
    <t>Brew's Originals</t>
  </si>
  <si>
    <t>Tim</t>
  </si>
  <si>
    <t>Mickle</t>
  </si>
  <si>
    <t>Travis</t>
  </si>
  <si>
    <t>Beckstedt</t>
  </si>
  <si>
    <t>Jamie</t>
  </si>
  <si>
    <t>Rick</t>
  </si>
  <si>
    <t>Ennis</t>
  </si>
  <si>
    <t>Switzer</t>
  </si>
  <si>
    <t>Hamilton</t>
  </si>
  <si>
    <t>Shane</t>
  </si>
  <si>
    <t>Parker</t>
  </si>
  <si>
    <t>Matt</t>
  </si>
  <si>
    <t>Chambers</t>
  </si>
  <si>
    <t>Bastoni</t>
  </si>
  <si>
    <t>Fairbairn</t>
  </si>
  <si>
    <t>Brunelle</t>
  </si>
  <si>
    <t>Sante</t>
  </si>
  <si>
    <t>Kennedy</t>
  </si>
  <si>
    <t>John</t>
  </si>
  <si>
    <t>Teti</t>
  </si>
  <si>
    <t>Pat</t>
  </si>
  <si>
    <t>McCourt</t>
  </si>
  <si>
    <t>Justin</t>
  </si>
  <si>
    <t>White</t>
  </si>
  <si>
    <t>Sportsman</t>
  </si>
  <si>
    <t xml:space="preserve">Gerry </t>
  </si>
  <si>
    <t>Robinson</t>
  </si>
  <si>
    <t>Trevor</t>
  </si>
  <si>
    <t>Godin</t>
  </si>
  <si>
    <t>Brian</t>
  </si>
  <si>
    <t>Edwards</t>
  </si>
  <si>
    <t>Pete</t>
  </si>
  <si>
    <t>Fetes</t>
  </si>
  <si>
    <t>Roger</t>
  </si>
  <si>
    <t>Kett</t>
  </si>
  <si>
    <t>Momney</t>
  </si>
  <si>
    <t>Lockheart</t>
  </si>
  <si>
    <t>Szatoti</t>
  </si>
  <si>
    <t>Iatona</t>
  </si>
  <si>
    <t>Delisle</t>
  </si>
  <si>
    <t>Lynda</t>
  </si>
  <si>
    <t>McRae</t>
  </si>
  <si>
    <t>David</t>
  </si>
  <si>
    <t>Mancini</t>
  </si>
  <si>
    <t>Vinny</t>
  </si>
  <si>
    <t>Andrade</t>
  </si>
  <si>
    <t>Jimmy</t>
  </si>
  <si>
    <t>Fleming</t>
  </si>
  <si>
    <t>Kevin</t>
  </si>
  <si>
    <t>Matte</t>
  </si>
  <si>
    <t>Geoff</t>
  </si>
  <si>
    <t>Smith</t>
  </si>
  <si>
    <t>Kaelan</t>
  </si>
  <si>
    <t>Masse</t>
  </si>
  <si>
    <t>Fred</t>
  </si>
  <si>
    <t>Dinelescu</t>
  </si>
  <si>
    <t>Nick</t>
  </si>
  <si>
    <t>F Wednesdays</t>
  </si>
  <si>
    <t xml:space="preserve">Mark </t>
  </si>
  <si>
    <t>Ed</t>
  </si>
  <si>
    <t>Incitti</t>
  </si>
  <si>
    <t>Steve</t>
  </si>
  <si>
    <t>Broken Styx</t>
  </si>
  <si>
    <t xml:space="preserve">Linda </t>
  </si>
  <si>
    <t>Wiley</t>
  </si>
  <si>
    <t>Ward</t>
  </si>
  <si>
    <t>Eslinger</t>
  </si>
  <si>
    <t xml:space="preserve">Dan </t>
  </si>
  <si>
    <t>McMahon</t>
  </si>
  <si>
    <t>W.P.P.A. Bronze</t>
  </si>
  <si>
    <t>Eric</t>
  </si>
  <si>
    <t>Balsden</t>
  </si>
  <si>
    <t>Rob</t>
  </si>
  <si>
    <t>Williams</t>
  </si>
  <si>
    <t>Cogliati</t>
  </si>
  <si>
    <t>Liburdi</t>
  </si>
  <si>
    <t>Erie Billiards</t>
  </si>
  <si>
    <t>Bryan  *</t>
  </si>
  <si>
    <t>Gerry  *</t>
  </si>
  <si>
    <t>Jack  *</t>
  </si>
  <si>
    <t xml:space="preserve">Brown  </t>
  </si>
  <si>
    <t xml:space="preserve">Edigar  </t>
  </si>
  <si>
    <t xml:space="preserve">Parker  </t>
  </si>
  <si>
    <t>Len  *</t>
  </si>
  <si>
    <t xml:space="preserve">Meloche  </t>
  </si>
  <si>
    <t>Dennis</t>
  </si>
  <si>
    <t>Farnham</t>
  </si>
  <si>
    <t>Schussler</t>
  </si>
  <si>
    <t>Trich</t>
  </si>
  <si>
    <t>Dirisio</t>
  </si>
  <si>
    <t>Joe</t>
  </si>
  <si>
    <t>Lizzi</t>
  </si>
  <si>
    <t>Don  *</t>
  </si>
  <si>
    <t>John  *</t>
  </si>
  <si>
    <t>Jim  *</t>
  </si>
  <si>
    <t>Mike  *</t>
  </si>
  <si>
    <t>Gabby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</si>
</sst>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"/>
    <numFmt numFmtId="166" formatCode="##"/>
    <numFmt numFmtId="167" formatCode="####"/>
    <numFmt numFmtId="168" formatCode="#0.0"/>
    <numFmt numFmtId="169" formatCode="&quot;$&quot;#,##0.00"/>
  </numFmts>
  <fonts count="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rgb="FFFF0000"/>
      <name val="Arial"/>
      <family val="2"/>
    </font>
    <font>
      <sz val="10"/>
      <color rgb="FF0070C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5" fontId="0" fillId="0" borderId="0" xfId="0" applyNumberFormat="1" applyProtection="1">
      <protection hidden="1"/>
    </xf>
    <xf numFmtId="0" fontId="0" fillId="0" borderId="0" xfId="0" applyProtection="1">
      <protection hidden="1"/>
    </xf>
    <xf numFmtId="166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NumberFormat="1" applyProtection="1">
      <protection locked="0"/>
    </xf>
    <xf numFmtId="165" fontId="0" fillId="0" borderId="0" xfId="0" applyNumberFormat="1" applyProtection="1"/>
    <xf numFmtId="0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NumberFormat="1" applyBorder="1" applyProtection="1">
      <protection locked="0"/>
    </xf>
    <xf numFmtId="165" fontId="0" fillId="0" borderId="3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2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49" fontId="0" fillId="0" borderId="3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168" fontId="0" fillId="0" borderId="0" xfId="0" applyNumberFormat="1" applyAlignment="1" applyProtection="1">
      <alignment wrapText="1"/>
      <protection hidden="1"/>
    </xf>
    <xf numFmtId="168" fontId="0" fillId="0" borderId="0" xfId="0" applyNumberFormat="1" applyProtection="1">
      <protection hidden="1"/>
    </xf>
    <xf numFmtId="168" fontId="0" fillId="0" borderId="0" xfId="0" applyNumberFormat="1" applyProtection="1">
      <protection locked="0"/>
    </xf>
    <xf numFmtId="168" fontId="0" fillId="0" borderId="0" xfId="0" applyNumberFormat="1" applyProtection="1"/>
    <xf numFmtId="168" fontId="0" fillId="0" borderId="2" xfId="0" applyNumberForma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0" fillId="0" borderId="0" xfId="0" applyNumberFormat="1" applyAlignment="1" applyProtection="1">
      <alignment wrapText="1"/>
    </xf>
    <xf numFmtId="168" fontId="0" fillId="0" borderId="1" xfId="0" applyNumberFormat="1" applyBorder="1" applyProtection="1">
      <protection locked="0"/>
    </xf>
    <xf numFmtId="168" fontId="0" fillId="0" borderId="1" xfId="0" applyNumberFormat="1" applyBorder="1" applyProtection="1"/>
    <xf numFmtId="168" fontId="0" fillId="0" borderId="2" xfId="0" applyNumberFormat="1" applyBorder="1" applyProtection="1"/>
    <xf numFmtId="168" fontId="0" fillId="0" borderId="0" xfId="0" applyNumberFormat="1" applyBorder="1" applyProtection="1">
      <protection locked="0"/>
    </xf>
    <xf numFmtId="168" fontId="3" fillId="0" borderId="0" xfId="0" applyNumberFormat="1" applyFont="1" applyProtection="1">
      <protection hidden="1"/>
    </xf>
    <xf numFmtId="1" fontId="0" fillId="0" borderId="0" xfId="0" applyNumberFormat="1" applyAlignment="1" applyProtection="1">
      <alignment wrapText="1"/>
      <protection hidden="1"/>
    </xf>
    <xf numFmtId="1" fontId="0" fillId="0" borderId="0" xfId="0" applyNumberFormat="1" applyProtection="1">
      <protection hidden="1"/>
    </xf>
    <xf numFmtId="1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69" fontId="3" fillId="0" borderId="0" xfId="0" applyNumberFormat="1" applyFont="1" applyAlignment="1" applyProtection="1">
      <alignment wrapText="1"/>
      <protection locked="0"/>
    </xf>
    <xf numFmtId="169" fontId="0" fillId="0" borderId="0" xfId="0" applyNumberFormat="1" applyAlignment="1" applyProtection="1">
      <alignment wrapText="1"/>
      <protection locked="0"/>
    </xf>
    <xf numFmtId="169" fontId="0" fillId="0" borderId="2" xfId="0" applyNumberFormat="1" applyBorder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1" fontId="0" fillId="0" borderId="2" xfId="0" applyNumberForma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169" fontId="0" fillId="0" borderId="0" xfId="0" applyNumberFormat="1" applyProtection="1">
      <protection hidden="1"/>
    </xf>
    <xf numFmtId="165" fontId="3" fillId="0" borderId="0" xfId="0" applyNumberFormat="1" applyFont="1" applyAlignment="1" applyProtection="1">
      <alignment wrapText="1"/>
      <protection hidden="1"/>
    </xf>
    <xf numFmtId="49" fontId="3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165" fontId="3" fillId="0" borderId="0" xfId="0" applyNumberFormat="1" applyFont="1" applyFill="1" applyProtection="1">
      <protection hidden="1"/>
    </xf>
    <xf numFmtId="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0" fontId="0" fillId="0" borderId="0" xfId="0" applyFill="1" applyProtection="1">
      <protection hidden="1"/>
    </xf>
    <xf numFmtId="169" fontId="5" fillId="0" borderId="0" xfId="0" applyNumberFormat="1" applyFont="1" applyAlignment="1" applyProtection="1">
      <alignment wrapText="1"/>
      <protection locked="0"/>
    </xf>
    <xf numFmtId="165" fontId="0" fillId="0" borderId="1" xfId="0" applyNumberFormat="1" applyBorder="1" applyProtection="1">
      <protection hidden="1"/>
    </xf>
    <xf numFmtId="167" fontId="0" fillId="0" borderId="1" xfId="0" applyNumberFormat="1" applyBorder="1" applyProtection="1">
      <protection hidden="1"/>
    </xf>
    <xf numFmtId="164" fontId="0" fillId="0" borderId="1" xfId="0" applyNumberFormat="1" applyBorder="1" applyProtection="1">
      <protection hidden="1"/>
    </xf>
    <xf numFmtId="169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165" fontId="0" fillId="2" borderId="1" xfId="0" applyNumberFormat="1" applyFill="1" applyBorder="1" applyProtection="1">
      <protection hidden="1"/>
    </xf>
    <xf numFmtId="167" fontId="0" fillId="2" borderId="1" xfId="0" applyNumberFormat="1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169" fontId="0" fillId="2" borderId="1" xfId="0" applyNumberFormat="1" applyFill="1" applyBorder="1" applyProtection="1">
      <protection hidden="1"/>
    </xf>
    <xf numFmtId="0" fontId="0" fillId="2" borderId="1" xfId="0" applyFill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5" fontId="0" fillId="0" borderId="1" xfId="0" applyNumberFormat="1" applyBorder="1" applyProtection="1">
      <protection locked="0"/>
    </xf>
    <xf numFmtId="169" fontId="0" fillId="0" borderId="1" xfId="0" applyNumberFormat="1" applyBorder="1" applyProtection="1">
      <protection locked="0"/>
    </xf>
    <xf numFmtId="49" fontId="6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>
      <selection activeCell="A15" sqref="A15"/>
    </sheetView>
  </sheetViews>
  <sheetFormatPr defaultColWidth="8.85546875" defaultRowHeight="12.75"/>
  <cols>
    <col min="1" max="1" width="17.28515625" style="1" customWidth="1"/>
    <col min="2" max="2" width="7.42578125" style="37" customWidth="1"/>
    <col min="3" max="3" width="7.7109375" style="25" customWidth="1"/>
    <col min="4" max="4" width="7.140625" style="25" customWidth="1"/>
    <col min="5" max="5" width="8.42578125" style="25" customWidth="1"/>
    <col min="6" max="8" width="8.85546875" style="36"/>
    <col min="9" max="9" width="8.85546875" style="37"/>
    <col min="10" max="16384" width="8.85546875" style="2"/>
  </cols>
  <sheetData>
    <row r="2" spans="1:9" ht="38.25">
      <c r="A2" s="51" t="s">
        <v>26</v>
      </c>
      <c r="B2" s="36" t="s">
        <v>12</v>
      </c>
      <c r="C2" s="24" t="s">
        <v>13</v>
      </c>
      <c r="D2" s="24" t="s">
        <v>14</v>
      </c>
      <c r="E2" s="24" t="s">
        <v>10</v>
      </c>
      <c r="F2" s="36" t="s">
        <v>24</v>
      </c>
      <c r="G2" s="36" t="s">
        <v>22</v>
      </c>
      <c r="H2" s="36" t="s">
        <v>23</v>
      </c>
      <c r="I2" s="2"/>
    </row>
    <row r="3" spans="1:9">
      <c r="A3" s="51"/>
      <c r="B3" s="36"/>
      <c r="C3" s="24"/>
      <c r="D3" s="24"/>
      <c r="E3" s="24"/>
      <c r="I3" s="2"/>
    </row>
    <row r="4" spans="1:9">
      <c r="A4" s="1" t="str">
        <f>'Sept 24'!C22</f>
        <v>Brew's Originals</v>
      </c>
      <c r="B4" s="37">
        <f>'Sept 24'!K22+'Oct 1'!K22+'Oct 8'!K22+'Oct 15'!K22+'Oct 22'!K22+'Oct 29'!K22+Week7!K22+Week8!K22+Week9!K22+Week10!K22+Week11!K22+Week12!K22+Week13!K22+Week14!K22+Week15!K22+Week16!K22+Week17!K22+Week18!K22+Week19!K22+Week20!K22+Week21!K22+Week22!K22+Week23!K22+Week24!K22+Week25!K22+Week26!K22+Week27!K22+Week28!K22</f>
        <v>30</v>
      </c>
      <c r="C4" s="25">
        <f>'Sept 24'!L22+'Oct 1'!L22+'Oct 8'!L22+'Oct 15'!L22+'Oct 22'!L22+'Oct 29'!L22+Week7!L22+Week8!L22+Week9!L22+Week10!L22+Week11!L22+Week12!L22+Week13!L22+Week14!L22+Week15!L22+Week16!L22+Week17!L22+Week18!L22+Week19!L22+Week20!L22+Week21!L22+Week22!L22+Week23!L22+Week24!L22+Week25!L22+Week26!L22+Week27!L22+Week28!L22</f>
        <v>22</v>
      </c>
      <c r="D4" s="25">
        <f>'Sept 24'!M22+'Oct 1'!M22+'Oct 8'!M22+'Oct 15'!M22+'Oct 22'!M22+'Oct 29'!M22+Week7!M22+Week8!M22+Week9!M22+Week10!M22+Week11!M22+Week12!M22+Week13!M22+Week14!M22+Week15!M22+Week16!M22+Week17!M22+Week18!M22+Week19!M22+Week20!M22+Week21!M22+Week22!M22+Week23!M22+Week24!M22+Week25!M22+Week26!M22+Week27!M22+Week28!M22</f>
        <v>8</v>
      </c>
      <c r="E4" s="25">
        <f>'Sept 24'!O22+'Oct 1'!O22+'Oct 8'!O22+'Oct 15'!O22+'Oct 22'!O22+'Oct 29'!O22+Week7!O22+Week8!O22+Week9!O22+Week10!O22+Week11!O22+Week12!O22+Week13!O22+Week14!O22+Week15!O22+Week16!O22+Week17!O22+Week18!O22+Week19!O22+Week20!O22+Week21!O22+Week22!O22+Week23!O22+Week24!O22+Week25!O22+Week26!O22+Week27!O22+Week28!O22</f>
        <v>25</v>
      </c>
      <c r="F4" s="37">
        <f>'Sept 24'!P22+'Oct 1'!P22+'Oct 8'!P22+'Oct 15'!P22+'Oct 22'!P22+'Oct 29'!P22+Week7!P22+Week8!P22+Week9!P22+Week10!P22+Week11!P22+Week12!P22+Week13!P22+Week14!P22+Week15!P22+Week16!P22+Week17!P22+Week18!P22+Week19!P22+Week20!P22+Week21!P22+Week22!P22+Week23!P22+Week24!P22+Week25!P22+Week26!P22+Week27!P22+Week28!P22</f>
        <v>1234</v>
      </c>
      <c r="G4" s="37">
        <f>'Sept 24'!Q22+'Oct 1'!Q22+'Oct 8'!Q22+'Oct 15'!Q22+'Oct 22'!Q22+'Oct 29'!Q22+Week7!Q22+Week8!Q22+Week9!Q22+Week10!Q22+Week11!Q22+Week12!Q22+Week13!Q22+Week14!Q22+Week15!Q22+Week16!Q22+Week17!Q22+Week18!Q22+Week19!Q22+Week20!Q22+Week21!Q22+Week22!Q22+Week23!Q22+Week24!Q22+Week25!Q22+Week26!Q22+Week27!Q22+Week28!Q22</f>
        <v>93</v>
      </c>
      <c r="H4" s="37">
        <f>'Sept 24'!R22+'Oct 1'!R22+'Oct 8'!R22+'Oct 15'!R22+'Oct 22'!R22+'Oct 29'!R22+Week7!R22+Week8!R22+Week9!R22+Week10!R22+Week11!R22+Week12!R22+Week13!R22+Week14!R22+Week15!R22+Week16!R22+Week17!R22+Week18!R22+Week19!R22+Week20!R22+Week21!R22+Week22!R22+Week23!R22+Week24!R22+Week25!R22+Week26!R22+Week27!R22+Week28!R22</f>
        <v>57</v>
      </c>
      <c r="I4" s="2"/>
    </row>
    <row r="5" spans="1:9">
      <c r="A5" s="1" t="str">
        <f>'Sept 24'!C49</f>
        <v>F Wednesdays</v>
      </c>
      <c r="B5" s="37">
        <f>'Sept 24'!K49+'Oct 1'!K49+'Oct 8'!K49+'Oct 15'!K49+'Oct 22'!K49+'Oct 29'!K49+Week7!K49+Week8!K49+Week9!K49+Week10!K49+Week11!K49+Week12!K49+Week13!K49+Week14!K49+Week15!K49+Week16!K49+Week17!K49+Week18!K49+Week19!K49+Week20!K49+Week21!K49+Week22!K49+Week23!K49+Week24!K49+Week25!K49+Week26!K49+Week27!K49+Week28!K49</f>
        <v>25</v>
      </c>
      <c r="C5" s="25">
        <f>'Sept 24'!L49+'Oct 1'!L49+'Oct 8'!L49+'Oct 15'!L49+'Oct 22'!L49+'Oct 29'!L49+Week7!L49+Week8!L49+Week9!L49+Week10!L49+Week11!L49+Week12!L49+Week13!L49+Week14!L49+Week15!L49+Week16!L49+Week17!L49+Week18!L49+Week19!L49+Week20!L49+Week21!L49+Week22!L49+Week23!L49+Week24!L49+Week25!L49+Week26!L49+Week27!L49+Week28!L49</f>
        <v>13</v>
      </c>
      <c r="D5" s="25">
        <f>'Sept 24'!M49+'Oct 1'!M49+'Oct 8'!M49+'Oct 15'!M49+'Oct 22'!M49+'Oct 29'!M49+Week7!M49+Week8!M49+Week9!M49+Week10!M49+Week11!M49+Week12!M49+Week13!M49+Week14!M49+Week15!M49+Week16!M49+Week17!M49+Week18!M49+Week19!M49+Week20!M49+Week21!M49+Week22!M49+Week23!M49+Week24!M49+Week25!M49+Week26!M49+Week27!M49+Week28!M49</f>
        <v>12</v>
      </c>
      <c r="E5" s="25">
        <f>'Sept 24'!O49+'Oct 1'!O49+'Oct 8'!O49+'Oct 15'!O49+'Oct 22'!O49+'Oct 29'!O49+Week7!O49+Week8!O49+Week9!O49+Week10!O49+Week11!O49+Week12!O49+Week13!O49+Week14!O49+Week15!O49+Week16!O49+Week17!O49+Week18!O49+Week19!O49+Week20!O49+Week21!O49+Week22!O49+Week23!O49+Week24!O49+Week25!O49+Week26!O49+Week27!O49+Week28!O49</f>
        <v>22</v>
      </c>
      <c r="F5" s="37">
        <f>'Sept 24'!P49+'Oct 1'!P49+'Oct 8'!P49+'Oct 15'!P49+'Oct 22'!P49+'Oct 29'!P49+Week7!P49+Week8!P49+Week9!P49+Week10!P49+Week11!P49+Week12!P49+Week13!P49+Week14!P49+Week15!P49+Week16!P49+Week17!P49+Week18!P49+Week19!P49+Week20!P49+Week21!P49+Week22!P49+Week23!P49+Week24!P49+Week25!P49+Week26!P49+Week27!P49+Week28!P49</f>
        <v>976</v>
      </c>
      <c r="G5" s="37">
        <f>'Sept 24'!Q49+'Oct 1'!Q49+'Oct 8'!Q49+'Oct 15'!Q49+'Oct 22'!Q49+'Oct 29'!Q49+Week7!Q49+Week8!Q49+Week9!Q49+Week10!Q49+Week11!Q49+Week12!Q49+Week13!Q49+Week14!Q49+Week15!Q49+Week16!Q49+Week17!Q49+Week18!Q49+Week19!Q49+Week20!Q49+Week21!Q49+Week22!Q49+Week23!Q49+Week24!Q49+Week25!Q49+Week26!Q49+Week27!Q49+Week28!Q49</f>
        <v>67</v>
      </c>
      <c r="H5" s="37">
        <f>'Sept 24'!R49+'Oct 1'!R49+'Oct 8'!R49+'Oct 15'!R49+'Oct 22'!R49+'Oct 29'!R49+Week7!R49+Week8!R49+Week9!R49+Week10!R49+Week11!R49+Week12!R49+Week13!R49+Week14!R49+Week15!R49+Week16!R49+Week17!R49+Week18!R49+Week19!R49+Week20!R49+Week21!R49+Week22!R49+Week23!R49+Week24!R49+Week25!R49+Week26!R49+Week27!R49+Week28!R49</f>
        <v>58</v>
      </c>
      <c r="I5" s="2"/>
    </row>
    <row r="6" spans="1:9">
      <c r="A6" s="54" t="s">
        <v>70</v>
      </c>
      <c r="B6" s="55">
        <f>'Sept 24'!K58+'Oct 1'!K58+'Oct 8'!K58+'Oct 15'!K58+'Oct 22'!K58+'Oct 29'!K58+Week7!K58+Week8!K58+Week9!K58+Week10!K58+Week11!K58+Week12!K58+Week13!K58+Week14!K58+Week15!K58+Week16!K58+Week17!K58+Week18!K58+Week19!K58+Week20!K58+Week21!K58+Week22!K58+Week23!K58+Week24!K58+Week25!K58+Week26!K58+Week27!K58+Week28!K58</f>
        <v>20</v>
      </c>
      <c r="C6" s="56">
        <f>'Sept 24'!L58+'Oct 1'!L58+'Oct 8'!L58+'Oct 15'!L58+'Oct 22'!L58+'Oct 29'!L58+Week7!L58+Week8!L58+Week9!L58+Week10!L58+Week11!L58+Week12!L58+Week13!L58+Week14!L58+Week15!L58+Week16!L58+Week17!L58+Week18!L58+Week19!L58+Week20!L58+Week21!L58+Week22!L58+Week23!L58+Week24!L58+Week25!L58+Week26!L58+Week27!L58+Week28!L58</f>
        <v>15</v>
      </c>
      <c r="D6" s="56">
        <f>'Sept 24'!M58+'Oct 1'!M58+'Oct 8'!M58+'Oct 15'!M58+'Oct 22'!M58+'Oct 29'!M58+Week7!M58+Week8!M58+Week9!M58+Week10!M58+Week11!M58+Week12!M58+Week13!M58+Week14!M58+Week15!M58+Week16!M58+Week17!M58+Week18!M58+Week19!M58+Week20!M58+Week21!M58+Week22!M58+Week23!M58+Week24!M58+Week25!M58+Week26!M58+Week27!M58+Week28!M58</f>
        <v>5</v>
      </c>
      <c r="E6" s="56">
        <f>'Sept 24'!O58+'Oct 1'!O58+'Oct 8'!O58+'Oct 15'!O58+'Oct 22'!O58+'Oct 29'!O58+Week7!O58+Week8!O58+Week9!O58+Week10!O58+Week11!O58+Week12!O58+Week13!O58+Week14!O58+Week15!O58+Week16!O58+Week17!O58+Week18!O58+Week19!O58+Week20!O58+Week21!O58+Week22!O58+Week23!O58+Week24!O58+Week25!O58+Week26!O58+Week27!O58+Week28!O58</f>
        <v>20</v>
      </c>
      <c r="F6" s="55">
        <f>'Sept 24'!P58+'Oct 1'!P58+'Oct 8'!P58+'Oct 15'!P58+'Oct 22'!P58+'Oct 29'!P58+Week7!P58+Week8!P58+Week9!P58+Week10!P58+Week11!P58+Week12!P58+Week13!P58+Week14!P58+Week15!P58+Week16!P58+Week17!P58+Week18!P58+Week19!P58+Week20!P58+Week21!P58+Week22!P58+Week23!P58+Week24!P58+Week25!P58+Week26!P58+Week27!P58+Week28!P58</f>
        <v>777</v>
      </c>
      <c r="G6" s="55">
        <f>'Sept 24'!Q58+'Oct 1'!Q58+'Oct 8'!Q58+'Oct 15'!Q58+'Oct 22'!Q58+'Oct 29'!Q58+Week7!Q58+Week8!Q58+Week9!Q58+Week10!Q58+Week11!Q58+Week12!Q58+Week13!Q58+Week14!Q58+Week15!Q58+Week16!Q58+Week17!Q58+Week18!Q58+Week19!Q58+Week20!Q58+Week21!Q58+Week22!Q58+Week23!Q58+Week24!Q58+Week25!Q58+Week26!Q58+Week27!Q58+Week28!Q58</f>
        <v>56</v>
      </c>
      <c r="H6" s="55">
        <f>'Sept 24'!R58+'Oct 1'!R58+'Oct 8'!R58+'Oct 15'!R58+'Oct 22'!R58+'Oct 29'!R58+Week7!R58+Week8!R58+Week9!R58+Week10!R58+Week11!R58+Week12!R58+Week13!R58+Week14!R58+Week15!R58+Week16!R58+Week17!R58+Week18!R58+Week19!R58+Week20!R58+Week21!R58+Week22!R58+Week23!R58+Week24!R58+Week25!R58+Week26!R58+Week27!R58+Week28!R58</f>
        <v>44</v>
      </c>
      <c r="I6" s="57"/>
    </row>
    <row r="7" spans="1:9">
      <c r="A7" s="21" t="str">
        <f>'Sept 24'!C31</f>
        <v>Broken Styx</v>
      </c>
      <c r="B7" s="38">
        <f>'Sept 24'!K31+'Oct 1'!K31+'Oct 8'!K31+'Oct 15'!K31+'Oct 22'!K31+'Oct 29'!K31+Week7!K31+Week8!K31+Week9!K31+Week10!K31+Week11!K31+Week12!K31+Week13!K31+Week14!K31+Week15!K31+Week16!K31+Week17!K31+Week18!K31+Week19!K31+Week20!K31+Week21!K31+Week22!K31+Week23!K31+Week24!K31+Week25!K31+Week26!K31+Week27!K31+Week28!K31</f>
        <v>30</v>
      </c>
      <c r="C7" s="35">
        <f>'Sept 24'!L31+'Oct 1'!L31+'Oct 8'!L31+'Oct 15'!L31+'Oct 22'!L31+'Oct 29'!L31+Week7!L31+Week8!L31+Week9!L31+Week10!L31+Week11!L31+Week12!L31+Week13!L31+Week14!L31+Week15!L31+Week16!L31+Week17!L31+Week18!L31+Week19!L31+Week20!L31+Week21!L31+Week22!L31+Week23!L31+Week24!L31+Week25!L31+Week26!L31+Week27!L31+Week28!L31</f>
        <v>15</v>
      </c>
      <c r="D7" s="35">
        <f>'Sept 24'!M31+'Oct 1'!M31+'Oct 8'!M31+'Oct 15'!M31+'Oct 22'!M31+'Oct 29'!M31+Week7!M31+Week8!M31+Week9!M31+Week10!M31+Week11!M31+Week12!M31+Week13!M31+Week14!M31+Week15!M31+Week16!M31+Week17!M31+Week18!M31+Week19!M31+Week20!M31+Week21!M31+Week22!M31+Week23!M31+Week24!M31+Week25!M31+Week26!M31+Week27!M31+Week28!M31</f>
        <v>15</v>
      </c>
      <c r="E7" s="35">
        <f>'Sept 24'!O31+'Oct 1'!O31+'Oct 8'!O31+'Oct 15'!O31+'Oct 22'!O31+'Oct 29'!O31+Week7!O31+Week8!O31+Week9!O31+Week10!O31+Week11!O31+Week12!O31+Week13!O31+Week14!O31+Week15!O31+Week16!O31+Week17!O31+Week18!O31+Week19!O31+Week20!O31+Week21!O31+Week22!O31+Week23!O31+Week24!O31+Week25!O31+Week26!O31+Week27!O31+Week28!O31</f>
        <v>18</v>
      </c>
      <c r="F7" s="38">
        <f>'Sept 24'!P31+'Oct 1'!P31+'Oct 8'!P31+'Oct 15'!P31+'Oct 22'!P31+'Oct 29'!P31+Week7!P31+Week8!P31+Week9!P31+Week10!P31+Week11!P31+Week12!P31+Week13!P31+Week14!P31+Week15!P31+Week16!P31+Week17!P31+Week18!P31+Week19!P31+Week20!P31+Week21!P31+Week22!P31+Week23!P31+Week24!P31+Week25!P31+Week26!P31+Week27!P31+Week28!P31</f>
        <v>1102</v>
      </c>
      <c r="G7" s="38">
        <f>'Sept 24'!Q31+'Oct 1'!Q31+'Oct 8'!Q31+'Oct 15'!Q31+'Oct 22'!Q31+'Oct 29'!Q31+Week7!Q31+Week8!Q31+Week9!Q31+Week10!Q31+Week11!Q31+Week12!Q31+Week13!Q31+Week14!Q31+Week15!Q31+Week16!Q31+Week17!Q31+Week18!Q31+Week19!Q31+Week20!Q31+Week21!Q31+Week22!Q31+Week23!Q31+Week24!Q31+Week25!Q31+Week26!Q31+Week27!Q31+Week28!Q31</f>
        <v>65</v>
      </c>
      <c r="H7" s="38">
        <f>'Sept 24'!R31+'Oct 1'!R31+'Oct 8'!R31+'Oct 15'!R31+'Oct 22'!R31+'Oct 29'!R31+Week7!R31+Week8!R31+Week9!R31+Week10!R31+Week11!R31+Week12!R31+Week13!R31+Week14!R31+Week15!R31+Week16!R31+Week17!R31+Week18!R31+Week19!R31+Week20!R31+Week21!R31+Week22!R31+Week23!R31+Week24!R31+Week25!R31+Week26!R31+Week27!R31+Week28!R31</f>
        <v>85</v>
      </c>
      <c r="I7" s="2"/>
    </row>
    <row r="8" spans="1:9" s="20" customFormat="1">
      <c r="A8" s="1" t="str">
        <f>'Sept 24'!C13</f>
        <v>Shark Bandits</v>
      </c>
      <c r="B8" s="37">
        <f>'Sept 24'!K13+'Oct 1'!K13+'Oct 8'!K13+'Oct 15'!K13+'Oct 22'!K13+'Oct 29'!K13+Week7!K13+Week8!K13+Week9!K13+Week10!K13+Week11!K13+Week12!K13+Week13!K13+Week14!K13+Week15!K13+Week16!K13+Week17!K13+Week18!K13+Week19!K13+Week20!K13+Week21!K13+Week22!K13+Week23!K13+Week24!K13+Week25!K13+Week26!K13+Week27!K13+Week28!K13</f>
        <v>20</v>
      </c>
      <c r="C8" s="25">
        <f>'Sept 24'!L13+'Oct 1'!L13+'Oct 8'!L13+'Oct 15'!L13+'Oct 22'!L13+'Oct 29'!L13+Week7!L13+Week8!L13+Week9!L13+Week10!L13+Week11!L13+Week12!L13+Week13!L13+Week14!L13+Week15!L13+Week16!L13+Week17!L13+Week18!L13+Week19!L13+Week20!L13+Week21!L13+Week22!L13+Week23!L13+Week24!L13+Week25!L13+Week26!L13+Week27!L13+Week28!L13</f>
        <v>9</v>
      </c>
      <c r="D8" s="25">
        <f>'Sept 24'!M13+'Oct 1'!M13+'Oct 8'!M13+'Oct 15'!M13+'Oct 22'!M13+'Oct 29'!M13+Week7!M13+Week8!M13+Week9!M13+Week10!M13+Week11!M13+Week12!M13+Week13!M13+Week14!M13+Week15!M13+Week16!M13+Week17!M13+Week18!M13+Week19!M13+Week20!M13+Week21!M13+Week22!M13+Week23!M13+Week24!M13+Week25!M13+Week26!M13+Week27!M13+Week28!M13</f>
        <v>11</v>
      </c>
      <c r="E8" s="25">
        <f>'Sept 24'!O13+'Oct 1'!O13+'Oct 8'!O13+'Oct 15'!O13+'Oct 22'!O13+'Oct 29'!O13+Week7!O13+Week8!O13+Week9!O13+Week10!O13+Week11!O13+Week12!O13+Week13!O13+Week14!O13+Week15!O13+Week16!O13+Week17!O13+Week18!O13+Week19!O13+Week20!O13+Week21!O13+Week22!O13+Week23!O13+Week24!O13+Week25!O13+Week26!O13+Week27!O13+Week28!O13</f>
        <v>12</v>
      </c>
      <c r="F8" s="37">
        <f>'Sept 24'!P13+'Oct 1'!P13+'Oct 8'!P13+'Oct 15'!P13+'Oct 22'!P13+'Oct 29'!P13+Week7!P13+Week8!P13+Week9!P13+Week10!P13+Week11!P13+Week12!P13+Week13!P13+Week14!P13+Week15!P13+Week16!P13+Week17!P13+Week18!P13+Week19!P13+Week20!P13+Week21!P13+Week22!P13+Week23!P13+Week24!P13+Week25!P13+Week26!P13+Week27!P13+Week28!P13</f>
        <v>782</v>
      </c>
      <c r="G8" s="37">
        <f>'Sept 24'!Q13+'Oct 1'!Q13+'Oct 8'!Q13+'Oct 15'!Q13+'Oct 22'!Q13+'Oct 29'!Q13+Week7!Q13+Week8!Q13+Week9!Q13+Week10!Q13+Week11!Q13+Week12!Q13+Week13!Q13+Week14!Q13+Week15!Q13+Week16!Q13+Week17!Q13+Week18!Q13+Week19!Q13+Week20!Q13+Week21!Q13+Week22!Q13+Week23!Q13+Week24!Q13+Week25!Q13+Week26!Q13+Week27!Q13+Week28!Q13</f>
        <v>52</v>
      </c>
      <c r="H8" s="37">
        <f>'Sept 24'!R13+'Oct 1'!R13+'Oct 8'!R13+'Oct 15'!R13+'Oct 22'!R13+'Oct 29'!R13+Week7!R13+Week8!R13+Week9!R13+Week10!R13+Week11!R13+Week12!R13+Week13!R13+Week14!R13+Week15!R13+Week16!R13+Week17!R13+Week18!R13+Week19!R13+Week20!R13+Week21!R13+Week22!R13+Week23!R13+Week24!R13+Week25!R13+Week26!R13+Week27!R13+Week28!R13</f>
        <v>48</v>
      </c>
    </row>
    <row r="9" spans="1:9">
      <c r="A9" s="21" t="s">
        <v>122</v>
      </c>
      <c r="B9" s="37">
        <f>'Sept 24'!K67+'Oct 1'!K67+'Oct 8'!K67+'Oct 15'!K67+'Oct 22'!K67+'Oct 29'!K67+Week7!K67+Week8!K67+Week9!K67+Week10!K67+Week11!K67+Week12!K67+Week13!K67+Week14!K67+Week15!K67+Week16!K67+Week17!K67+Week18!K67+Week19!K67+Week20!K67+Week21!K67+Week22!K67+Week23!K67+Week24!K67+Week25!K67+Week26!K67+Week27!K67+Week28!K67</f>
        <v>25</v>
      </c>
      <c r="C9" s="25">
        <f>'Sept 24'!L67+'Oct 1'!L67+'Oct 8'!L67+'Oct 15'!L67+'Oct 22'!L67+'Oct 29'!L67+Week7!L67+Week8!L67+Week9!L67+Week10!L67+Week11!L67+Week12!L67+Week13!L67+Week14!L67+Week15!L67+Week16!L67+Week17!L67+Week18!L67+Week19!L67+Week20!L67+Week21!L67+Week22!L67+Week23!L67+Week24!L67+Week25!L67+Week26!L67+Week27!L67+Week28!L67</f>
        <v>9</v>
      </c>
      <c r="D9" s="25">
        <f>'Sept 24'!M67+'Oct 1'!M67+'Oct 8'!M67+'Oct 15'!M67+'Oct 22'!M67+'Oct 29'!M67+Week7!M67+Week8!M67+Week9!M67+Week10!M67+Week11!M67+Week12!M67+Week13!M67+Week14!M67+Week15!M67+Week16!M67+Week17!M67+Week18!M67+Week19!M67+Week20!M67+Week21!M67+Week22!M67+Week23!M67+Week24!M67+Week25!M67+Week26!M67+Week27!M67+Week28!M67</f>
        <v>16</v>
      </c>
      <c r="E9" s="25">
        <f>'Sept 24'!O67+'Oct 1'!O67+'Oct 8'!O67+'Oct 15'!O67+'Oct 22'!O67+'Oct 29'!O67+Week7!O67+Week8!O67+Week9!O67+Week10!O67+Week11!O67+Week12!O67+Week13!O67+Week14!O67+Week15!O67+Week16!O67+Week17!O67+Week18!O67+Week19!O67+Week20!O67+Week21!O67+Week22!O67+Week23!O67+Week24!O67+Week25!O67+Week26!O67+Week27!O67+Week28!O67</f>
        <v>11</v>
      </c>
      <c r="F9" s="37">
        <f>'Sept 24'!P67+'Oct 1'!P67+'Oct 8'!P67+'Oct 15'!P67+'Oct 22'!P67+'Oct 29'!P67+Week7!P67+Week8!P67+Week9!P67+Week10!P67+Week11!P67+Week12!P67+Week13!P67+Week14!P67+Week15!P67+Week16!P67+Week17!P67+Week18!P67+Week19!P67+Week20!P67+Week21!P67+Week22!P67+Week23!P67+Week24!P67+Week25!P67+Week26!P67+Week27!P67+Week28!P67</f>
        <v>855</v>
      </c>
      <c r="G9" s="37">
        <f>'Sept 24'!Q67+'Oct 1'!Q67+'Oct 8'!Q67+'Oct 15'!Q67+'Oct 22'!Q67+'Oct 29'!Q67+Week7!Q67+Week8!Q67+Week9!Q67+Week10!Q67+Week11!Q67+Week12!Q67+Week13!Q67+Week14!Q67+Week15!Q67+Week16!Q67+Week17!Q67+Week18!Q67+Week19!Q67+Week20!Q67+Week21!Q67+Week22!Q67+Week23!Q67+Week24!Q67+Week25!Q67+Week26!Q67+Week27!Q67+Week28!Q67</f>
        <v>49</v>
      </c>
      <c r="H9" s="37">
        <f>'Sept 24'!R67+'Oct 1'!R67+'Oct 8'!R67+'Oct 15'!R67+'Oct 22'!R67+'Oct 29'!R67+Week7!R67+Week8!R67+Week9!R67+Week10!R67+Week11!R67+Week12!R67+Week13!R67+Week14!R67+Week15!R67+Week16!R67+Week17!R67+Week18!R67+Week19!R67+Week20!R67+Week21!R67+Week22!R67+Week23!R67+Week24!R67+Week25!R67+Week26!R67+Week27!R67+Week28!R67</f>
        <v>76</v>
      </c>
      <c r="I9" s="2"/>
    </row>
    <row r="10" spans="1:9">
      <c r="A10" s="21" t="str">
        <f>'Sept 24'!C40</f>
        <v>Bastoni</v>
      </c>
      <c r="B10" s="37">
        <f>'Sept 24'!K40+'Oct 1'!K40+'Oct 8'!K40+'Oct 15'!K40+'Oct 22'!K40+'Oct 29'!K40+Week7!K40+Week8!K40+Week9!K40+Week10!K40+Week11!K40+Week12!K40+Week13!K40+Week14!K40+Week15!K40+Week16!K40+Week17!K40+Week18!K40+Week19!K40+Week20!K40+Week21!K40+Week22!K40+Week23!K40+Week24!K40+Week25!K40+Week26!K40+Week27!K40+Week28!K40</f>
        <v>20</v>
      </c>
      <c r="C10" s="25">
        <f>'Sept 24'!L40+'Oct 1'!L40+'Oct 8'!L40+'Oct 15'!L40+'Oct 22'!L40+'Oct 29'!L40+Week7!L40+Week8!L40+Week9!L40+Week10!L40+Week11!L40+Week12!L40+Week13!L40+Week14!L40+Week15!L40+Week16!L40+Week17!L40+Week18!L40+Week19!L40+Week20!L40+Week21!L40+Week22!L40+Week23!L40+Week24!L40+Week25!L40+Week26!L40+Week27!L40+Week28!L40</f>
        <v>8</v>
      </c>
      <c r="D10" s="25">
        <f>'Sept 24'!M40+'Oct 1'!M40+'Oct 8'!M40+'Oct 15'!M40+'Oct 22'!M40+'Oct 29'!M40+Week7!M40+Week8!M40+Week9!M40+Week10!M40+Week11!M40+Week12!M40+Week13!M40+Week14!M40+Week15!M40+Week16!M40+Week17!M40+Week18!M40+Week19!M40+Week20!M40+Week21!M40+Week22!M40+Week23!M40+Week24!M40+Week25!M40+Week26!M40+Week27!M40+Week28!M40</f>
        <v>12</v>
      </c>
      <c r="E10" s="25">
        <f>'Sept 24'!O40+'Oct 1'!O40+'Oct 8'!O40+'Oct 15'!O40+'Oct 22'!O40+'Oct 29'!O40+Week7!O40+Week8!O40+Week9!O40+Week10!O40+Week11!O40+Week12!O40+Week13!O40+Week14!O40+Week15!O40+Week16!O40+Week17!O40+Week18!O40+Week19!O40+Week20!O40+Week21!O40+Week22!O40+Week23!O40+Week24!O40+Week25!O40+Week26!O40+Week27!O40+Week28!O40</f>
        <v>10</v>
      </c>
      <c r="F10" s="37">
        <f>'Sept 24'!P40+'Oct 1'!P40+'Oct 8'!P40+'Oct 15'!P40+'Oct 22'!P40+'Oct 29'!P40+Week7!P40+Week8!P40+Week9!P40+Week10!P40+Week11!P40+Week12!P40+Week13!P40+Week14!P40+Week15!P40+Week16!P40+Week17!P40+Week18!P40+Week19!P40+Week20!P40+Week21!P40+Week22!P40+Week23!P40+Week24!P40+Week25!P40+Week26!P40+Week27!P40+Week28!P40</f>
        <v>710</v>
      </c>
      <c r="G10" s="37">
        <f>'Sept 24'!Q40+'Oct 1'!Q40+'Oct 8'!Q40+'Oct 15'!Q40+'Oct 22'!Q40+'Oct 29'!Q40+Week7!Q40+Week8!Q40+Week9!Q40+Week10!Q40+Week11!Q40+Week12!Q40+Week13!Q40+Week14!Q40+Week15!Q40+Week16!Q40+Week17!Q40+Week18!Q40+Week19!Q40+Week20!Q40+Week21!Q40+Week22!Q40+Week23!Q40+Week24!Q40+Week25!Q40+Week26!Q40+Week27!Q40+Week28!Q40</f>
        <v>44</v>
      </c>
      <c r="H10" s="37">
        <f>'Sept 24'!R40+'Oct 1'!R40+'Oct 8'!R40+'Oct 15'!R40+'Oct 22'!R40+'Oct 29'!R40+Week7!R40+Week8!R40+Week9!R40+Week10!R40+Week11!R40+Week12!R40+Week13!R40+Week14!R40+Week15!R40+Week16!R40+Week17!R40+Week18!R40+Week19!R40+Week20!R40+Week21!R40+Week22!R40+Week23!R40+Week24!R40+Week25!R40+Week26!R40+Week27!R40+Week28!R40</f>
        <v>56</v>
      </c>
      <c r="I10" s="2"/>
    </row>
    <row r="11" spans="1:9">
      <c r="A11" s="1" t="str">
        <f>'Sept 24'!C4</f>
        <v>8 Ball Angels</v>
      </c>
      <c r="B11" s="37">
        <f>'Sept 24'!K4+'Oct 1'!K4+'Oct 8'!K4+'Oct 15'!K4+'Oct 22'!K4+'Oct 29'!K4+Week7!K4+Week8!K4+Week9!K4+Week10!K4+Week11!K4+Week12!K4+Week13!K4+Week14!K4+Week15!K4+Week16!K4+Week17!K4+Week18!K4+Week19!K4+Week20!K4+Week21!K4+Week22!K4+Week23!K4+Week24!K4+Week25!K4+Week26!K4+Week27!K4+Week28!K4</f>
        <v>20</v>
      </c>
      <c r="C11" s="25">
        <f>'Sept 24'!L4+'Oct 1'!L4+'Oct 8'!L4+'Oct 15'!L4+'Oct 22'!L4+'Oct 29'!L4+Week7!L4+Week8!L4+Week9!L4+Week10!L4+Week11!L4+Week12!L4+Week13!L4+Week14!L4+Week15!L4+Week16!L4+Week17!L4+Week18!L4+Week19!L4+Week20!L4+Week21!L4+Week22!L4+Week23!L4+Week24!L4+Week25!L4+Week26!L4+Week27!L4+Week28!L4</f>
        <v>6</v>
      </c>
      <c r="D11" s="25">
        <f>'Sept 24'!M4+'Oct 1'!M4+'Oct 8'!M4+'Oct 15'!M4+'Oct 22'!M4+'Oct 29'!M4+Week7!M4+Week8!M4+Week9!M4+Week10!M4+Week11!M4+Week12!M4+Week13!M4+Week14!M4+Week15!M4+Week16!M4+Week17!M4+Week18!M4+Week19!M4+Week20!M4+Week21!M4+Week22!M4+Week23!M4+Week24!M4+Week25!M4+Week26!M4+Week27!M4+Week28!M4</f>
        <v>14</v>
      </c>
      <c r="E11" s="25">
        <f>'Sept 24'!O4+'Oct 1'!O4+'Oct 8'!O4+'Oct 15'!O4+'Oct 22'!O4+'Oct 29'!O4+Week7!O4+Week8!O4+Week9!O4+Week10!O4+Week11!O4+Week12!O4+Week13!O4+Week14!O4+Week15!O4+Week16!O4+Week17!O4+Week18!O4+Week19!O4+Week20!O4+Week21!O4+Week22!O4+Week23!O4+Week24!O4+Week25!O4+Week26!O4+Week27!O4+Week28!O4</f>
        <v>10</v>
      </c>
      <c r="F11" s="37">
        <f>'Sept 24'!P4+'Oct 1'!P4+'Oct 8'!P4+'Oct 15'!P4+'Oct 22'!P4+'Oct 29'!P4+Week7!P4+Week8!P4+Week9!P4+Week10!P4+Week11!P4+Week12!P4+Week13!P4+Week14!P4+Week15!P4+Week16!P4+Week17!P4+Week18!P4+Week19!P4+Week20!P4+Week21!P4+Week22!P4+Week23!P4+Week24!P4+Week25!P4+Week26!P4+Week27!P4+Week28!P4</f>
        <v>756</v>
      </c>
      <c r="G11" s="37">
        <f>'Sept 24'!Q4+'Oct 1'!Q4+'Oct 8'!Q4+'Oct 15'!Q4+'Oct 22'!Q4+'Oct 29'!Q4+Week7!Q4+Week8!Q4+Week9!Q4+Week10!Q4+Week11!Q4+Week12!Q4+Week13!Q4+Week14!Q4+Week15!Q4+Week16!Q4+Week17!Q4+Week18!Q4+Week19!Q4+Week20!Q4+Week21!Q4+Week22!Q4+Week23!Q4+Week24!Q4+Week25!Q4+Week26!Q4+Week27!Q4+Week28!Q4</f>
        <v>50</v>
      </c>
      <c r="H11" s="37">
        <f>'Sept 24'!R4+'Oct 1'!R4+'Oct 8'!R4+'Oct 15'!R4+'Oct 22'!R4+'Oct 29'!R4+Week7!R4+Week8!R4+Week9!R4+Week10!R4+Week11!R4+Week12!R4+Week13!R4+Week14!R4+Week15!R4+Week16!R4+Week17!R4+Week18!R4+Week19!R4+Week20!R4+Week21!R4+Week22!R4+Week23!R4+Week24!R4+Week25!R4+Week26!R4+Week27!R4+Week28!R4</f>
        <v>50</v>
      </c>
      <c r="I11" s="2"/>
    </row>
    <row r="12" spans="1:9">
      <c r="E12" s="36"/>
      <c r="H12" s="37"/>
      <c r="I12" s="2"/>
    </row>
    <row r="13" spans="1:9">
      <c r="E13" s="36"/>
      <c r="H13" s="37"/>
      <c r="I13" s="2"/>
    </row>
    <row r="14" spans="1:9">
      <c r="E14" s="36"/>
      <c r="H14" s="37"/>
      <c r="I14" s="2"/>
    </row>
    <row r="15" spans="1:9">
      <c r="E15" s="36"/>
      <c r="H15" s="37"/>
      <c r="I15" s="2"/>
    </row>
  </sheetData>
  <sortState ref="A3:I12">
    <sortCondition descending="1" ref="E3:E12"/>
  </sortState>
  <phoneticPr fontId="1" type="noConversion"/>
  <pageMargins left="0.75" right="0.75" top="1" bottom="1" header="0.5" footer="0.5"/>
  <pageSetup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6"/>
  <sheetViews>
    <sheetView topLeftCell="A67" workbookViewId="0">
      <selection activeCell="A74" sqref="A74:S9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2" t="s">
        <v>115</v>
      </c>
      <c r="B1" s="72"/>
      <c r="C1" s="72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9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9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9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9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9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9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9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3" spans="1:19" ht="13.5" thickBot="1"/>
    <row r="74" spans="1:19" ht="13.5" thickBot="1">
      <c r="A74" s="16"/>
      <c r="B74" s="17"/>
      <c r="C74" s="17"/>
      <c r="D74" s="15"/>
      <c r="E74" s="15"/>
      <c r="F74" s="17"/>
      <c r="G74" s="15"/>
      <c r="H74" s="15"/>
      <c r="I74" s="15"/>
      <c r="J74" s="43"/>
      <c r="K74" s="18"/>
      <c r="L74" s="28"/>
      <c r="M74" s="28"/>
      <c r="N74" s="18"/>
      <c r="O74" s="28"/>
      <c r="P74" s="46"/>
      <c r="Q74" s="40"/>
      <c r="R74" s="40"/>
      <c r="S74" s="18"/>
    </row>
    <row r="75" spans="1:19">
      <c r="A75" s="8" t="s">
        <v>11</v>
      </c>
      <c r="D75" s="7" t="s">
        <v>7</v>
      </c>
      <c r="E75" s="7" t="s">
        <v>5</v>
      </c>
      <c r="F75" s="8" t="s">
        <v>6</v>
      </c>
      <c r="G75" s="7" t="s">
        <v>9</v>
      </c>
      <c r="H75" s="7" t="s">
        <v>3</v>
      </c>
      <c r="I75" s="7">
        <v>8</v>
      </c>
    </row>
    <row r="77" spans="1:19">
      <c r="A77" s="11" t="str">
        <f>'Sept 24'!A78</f>
        <v>Geoff</v>
      </c>
      <c r="B77" s="11" t="str">
        <f>'Sept 24'!B78</f>
        <v>Smith</v>
      </c>
      <c r="C77" s="11">
        <f>'Sept 24'!C78</f>
        <v>0</v>
      </c>
      <c r="F77" s="11">
        <f>D77-E77</f>
        <v>0</v>
      </c>
    </row>
    <row r="78" spans="1:19">
      <c r="A78" s="11" t="str">
        <f>'Sept 24'!A79</f>
        <v>Kaelan</v>
      </c>
      <c r="B78" s="11" t="str">
        <f>'Sept 24'!B79</f>
        <v>Masse</v>
      </c>
      <c r="C78" s="11">
        <f>'Sept 24'!C79</f>
        <v>0</v>
      </c>
      <c r="F78" s="11">
        <f t="shared" ref="F78:F126" si="8">D78-E78</f>
        <v>0</v>
      </c>
    </row>
    <row r="79" spans="1:19">
      <c r="A79" s="11" t="str">
        <f>'Sept 24'!A80</f>
        <v>Fred</v>
      </c>
      <c r="B79" s="11" t="str">
        <f>'Sept 24'!B80</f>
        <v>Fairbairn</v>
      </c>
      <c r="C79" s="11" t="str">
        <f>'Sept 24'!C80</f>
        <v>Bastoni</v>
      </c>
      <c r="F79" s="11">
        <f t="shared" si="8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9">
      <c r="A80" s="11" t="str">
        <f>'Sept 24'!A81</f>
        <v>Nick</v>
      </c>
      <c r="B80" s="11" t="str">
        <f>'Sept 24'!B81</f>
        <v>Dirisio</v>
      </c>
      <c r="C80" s="11" t="str">
        <f>'Sept 24'!C81</f>
        <v>Bastoni</v>
      </c>
      <c r="F80" s="11">
        <f t="shared" si="8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 t="str">
        <f>'Sept 24'!A82</f>
        <v xml:space="preserve">Mark </v>
      </c>
      <c r="B81" s="11" t="str">
        <f>'Sept 24'!B82</f>
        <v>Delisle</v>
      </c>
      <c r="C81" s="11" t="str">
        <f>'Sept 24'!C82</f>
        <v>F Wednesdays</v>
      </c>
      <c r="F81" s="11">
        <f t="shared" si="8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 t="str">
        <f>'Sept 24'!A83</f>
        <v>Eric</v>
      </c>
      <c r="B82" s="11" t="str">
        <f>'Sept 24'!B83</f>
        <v>Balsden</v>
      </c>
      <c r="C82" s="11" t="str">
        <f>'Sept 24'!C83</f>
        <v>Sportsman</v>
      </c>
      <c r="F82" s="11">
        <f t="shared" si="8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 t="str">
        <f>'Sept 24'!A84</f>
        <v>Rob</v>
      </c>
      <c r="B83" s="11" t="str">
        <f>'Sept 24'!B84</f>
        <v>Schussler</v>
      </c>
      <c r="C83" s="11" t="str">
        <f>'Sept 24'!C84</f>
        <v>Shark Bandits</v>
      </c>
      <c r="F83" s="11">
        <f t="shared" si="8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 t="str">
        <f>'Sept 24'!A85</f>
        <v>Jim</v>
      </c>
      <c r="B84" s="11" t="str">
        <f>'Sept 24'!B85</f>
        <v>Cogliati</v>
      </c>
      <c r="C84" s="11" t="str">
        <f>'Sept 24'!C85</f>
        <v>Shark Bandits</v>
      </c>
      <c r="F84" s="11">
        <f t="shared" si="8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 t="str">
        <f>'Sept 24'!A86</f>
        <v>Rob</v>
      </c>
      <c r="B85" s="11" t="str">
        <f>'Sept 24'!B86</f>
        <v>Liburdi</v>
      </c>
      <c r="C85" s="11" t="str">
        <f>'Sept 24'!C86</f>
        <v>F Wednesdays</v>
      </c>
      <c r="F85" s="11">
        <f t="shared" si="8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 t="str">
        <f>'Sept 24'!A87</f>
        <v>Dennis</v>
      </c>
      <c r="B86" s="11" t="str">
        <f>'Sept 24'!B87</f>
        <v>Farnham</v>
      </c>
      <c r="C86" s="11">
        <f>'Sept 24'!C87</f>
        <v>0</v>
      </c>
      <c r="F86" s="11">
        <f t="shared" si="8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 t="str">
        <f>'Sept 24'!A88</f>
        <v>Joe</v>
      </c>
      <c r="B87" s="11" t="str">
        <f>'Sept 24'!B88</f>
        <v>Lizzi</v>
      </c>
      <c r="C87" s="11" t="str">
        <f>'Sept 24'!C88</f>
        <v>Broken Styx</v>
      </c>
      <c r="F87" s="11">
        <f t="shared" si="8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 t="str">
        <f>'Sept 24'!A89</f>
        <v>Gabby</v>
      </c>
      <c r="B88" s="11">
        <f>'Sept 24'!B89</f>
        <v>0</v>
      </c>
      <c r="C88" s="11" t="str">
        <f>'Sept 24'!C89</f>
        <v>Bastoni</v>
      </c>
      <c r="F88" s="11">
        <f t="shared" si="8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24'!A90</f>
        <v>0</v>
      </c>
      <c r="B89" s="11">
        <f>'Sept 24'!B90</f>
        <v>0</v>
      </c>
      <c r="C89" s="11">
        <f>'Sept 24'!C90</f>
        <v>0</v>
      </c>
      <c r="F89" s="11">
        <f t="shared" si="8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24'!A91</f>
        <v>0</v>
      </c>
      <c r="B90" s="11">
        <f>'Sept 24'!B91</f>
        <v>0</v>
      </c>
      <c r="C90" s="11">
        <f>'Sept 24'!C91</f>
        <v>0</v>
      </c>
      <c r="F90" s="11">
        <f t="shared" si="8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24'!A92</f>
        <v>0</v>
      </c>
      <c r="B91" s="11">
        <f>'Sept 24'!B92</f>
        <v>0</v>
      </c>
      <c r="C91" s="11">
        <f>'Sept 24'!C92</f>
        <v>0</v>
      </c>
      <c r="F91" s="11">
        <f t="shared" si="8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24'!A93</f>
        <v>0</v>
      </c>
      <c r="B92" s="11">
        <f>'Sept 24'!B93</f>
        <v>0</v>
      </c>
      <c r="C92" s="11">
        <f>'Sept 24'!C93</f>
        <v>0</v>
      </c>
      <c r="D92" s="10"/>
      <c r="E92" s="10"/>
      <c r="F92" s="11">
        <f t="shared" si="8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24'!A94</f>
        <v>0</v>
      </c>
      <c r="B93" s="11">
        <f>'Sept 24'!B94</f>
        <v>0</v>
      </c>
      <c r="C93" s="11">
        <f>'Sept 24'!C94</f>
        <v>0</v>
      </c>
      <c r="F93" s="11">
        <f t="shared" si="8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24'!A95</f>
        <v>0</v>
      </c>
      <c r="B94" s="11">
        <f>'Sept 24'!B95</f>
        <v>0</v>
      </c>
      <c r="C94" s="11">
        <f>'Sept 24'!C95</f>
        <v>0</v>
      </c>
      <c r="F94" s="11">
        <f t="shared" si="8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24'!A96</f>
        <v>0</v>
      </c>
      <c r="B95" s="11">
        <f>'Sept 24'!B96</f>
        <v>0</v>
      </c>
      <c r="C95" s="11">
        <f>'Sept 24'!C96</f>
        <v>0</v>
      </c>
      <c r="F95" s="11">
        <f t="shared" si="8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24'!A97</f>
        <v>0</v>
      </c>
      <c r="B96" s="11">
        <f>'Sept 24'!B97</f>
        <v>0</v>
      </c>
      <c r="C96" s="11">
        <f>'Sept 24'!C97</f>
        <v>0</v>
      </c>
      <c r="F96" s="11">
        <f t="shared" si="8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24'!A98</f>
        <v>0</v>
      </c>
      <c r="B97" s="11">
        <f>'Sept 24'!B98</f>
        <v>0</v>
      </c>
      <c r="C97" s="11">
        <f>'Sept 24'!C98</f>
        <v>0</v>
      </c>
      <c r="F97" s="11">
        <f t="shared" si="8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24'!A99</f>
        <v>0</v>
      </c>
      <c r="B98" s="11">
        <f>'Sept 24'!B99</f>
        <v>0</v>
      </c>
      <c r="C98" s="11">
        <f>'Sept 24'!C99</f>
        <v>0</v>
      </c>
      <c r="F98" s="11">
        <f t="shared" si="8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24'!A100</f>
        <v>0</v>
      </c>
      <c r="B99" s="11">
        <f>'Sept 24'!B100</f>
        <v>0</v>
      </c>
      <c r="C99" s="11">
        <f>'Sept 24'!C100</f>
        <v>0</v>
      </c>
      <c r="F99" s="11">
        <f t="shared" si="8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24'!A101</f>
        <v>0</v>
      </c>
      <c r="B100" s="11">
        <f>'Sept 24'!B101</f>
        <v>0</v>
      </c>
      <c r="C100" s="11">
        <f>'Sept 24'!C101</f>
        <v>0</v>
      </c>
      <c r="F100" s="11">
        <f t="shared" si="8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24'!A102</f>
        <v>0</v>
      </c>
      <c r="B101" s="11">
        <f>'Sept 24'!B102</f>
        <v>0</v>
      </c>
      <c r="C101" s="11">
        <f>'Sept 24'!C102</f>
        <v>0</v>
      </c>
      <c r="F101" s="11">
        <f t="shared" si="8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24'!A103</f>
        <v>0</v>
      </c>
      <c r="B102" s="11">
        <f>'Sept 24'!B103</f>
        <v>0</v>
      </c>
      <c r="C102" s="11">
        <f>'Sept 24'!C103</f>
        <v>0</v>
      </c>
      <c r="F102" s="11">
        <f t="shared" si="8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24'!A104</f>
        <v>0</v>
      </c>
      <c r="B103" s="11">
        <f>'Sept 24'!B104</f>
        <v>0</v>
      </c>
      <c r="C103" s="11">
        <f>'Sept 24'!C104</f>
        <v>0</v>
      </c>
      <c r="F103" s="11">
        <f t="shared" si="8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24'!A105</f>
        <v>0</v>
      </c>
      <c r="B104" s="11">
        <f>'Sept 24'!B105</f>
        <v>0</v>
      </c>
      <c r="C104" s="11">
        <f>'Sept 24'!C105</f>
        <v>0</v>
      </c>
      <c r="F104" s="11">
        <f t="shared" si="8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24'!A106</f>
        <v>0</v>
      </c>
      <c r="B105" s="11">
        <f>'Sept 24'!B106</f>
        <v>0</v>
      </c>
      <c r="C105" s="11">
        <f>'Sept 24'!C106</f>
        <v>0</v>
      </c>
      <c r="F105" s="11">
        <f t="shared" si="8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24'!A107</f>
        <v>0</v>
      </c>
      <c r="B106" s="11">
        <f>'Sept 24'!B107</f>
        <v>0</v>
      </c>
      <c r="C106" s="11">
        <f>'Sept 24'!C107</f>
        <v>0</v>
      </c>
      <c r="F106" s="11">
        <f t="shared" si="8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24'!A108</f>
        <v>0</v>
      </c>
      <c r="B107" s="11">
        <f>'Sept 24'!B108</f>
        <v>0</v>
      </c>
      <c r="C107" s="11">
        <f>'Sept 24'!C108</f>
        <v>0</v>
      </c>
      <c r="F107" s="11">
        <f t="shared" si="8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>
        <f>'Sept 24'!A109</f>
        <v>0</v>
      </c>
      <c r="B108" s="11">
        <f>'Sept 24'!B109</f>
        <v>0</v>
      </c>
      <c r="C108" s="11">
        <f>'Sept 24'!C109</f>
        <v>0</v>
      </c>
      <c r="F108" s="11">
        <f t="shared" si="8"/>
        <v>0</v>
      </c>
      <c r="G108" s="7"/>
      <c r="H108" s="7"/>
      <c r="I108" s="7"/>
      <c r="L108" s="7"/>
      <c r="M108" s="7"/>
      <c r="O108" s="7"/>
      <c r="P108" s="7"/>
      <c r="Q108" s="7"/>
      <c r="R108" s="7"/>
    </row>
    <row r="109" spans="1:18">
      <c r="A109" s="11">
        <f>'Sept 24'!A110</f>
        <v>0</v>
      </c>
      <c r="B109" s="11">
        <f>'Sept 24'!B110</f>
        <v>0</v>
      </c>
      <c r="C109" s="11">
        <f>'Sept 24'!C110</f>
        <v>0</v>
      </c>
      <c r="F109" s="11">
        <f t="shared" si="8"/>
        <v>0</v>
      </c>
      <c r="G109" s="7"/>
      <c r="H109" s="7"/>
      <c r="I109" s="7"/>
      <c r="L109" s="7"/>
      <c r="M109" s="7"/>
      <c r="O109" s="7"/>
      <c r="P109" s="7"/>
      <c r="Q109" s="7"/>
      <c r="R109" s="7"/>
    </row>
    <row r="110" spans="1:18">
      <c r="A110" s="11">
        <f>'Sept 24'!A111</f>
        <v>0</v>
      </c>
      <c r="B110" s="11">
        <f>'Sept 24'!B111</f>
        <v>0</v>
      </c>
      <c r="C110" s="11">
        <f>'Sept 24'!C111</f>
        <v>0</v>
      </c>
      <c r="F110" s="11">
        <f t="shared" si="8"/>
        <v>0</v>
      </c>
      <c r="G110" s="7"/>
      <c r="H110" s="7"/>
      <c r="I110" s="7"/>
      <c r="L110" s="7"/>
      <c r="M110" s="7"/>
      <c r="O110" s="7"/>
      <c r="P110" s="7"/>
      <c r="Q110" s="7"/>
      <c r="R110" s="7"/>
    </row>
    <row r="111" spans="1:18">
      <c r="A111" s="11">
        <f>'Sept 24'!A112</f>
        <v>0</v>
      </c>
      <c r="B111" s="11">
        <f>'Sept 24'!B112</f>
        <v>0</v>
      </c>
      <c r="C111" s="11">
        <f>'Sept 24'!C112</f>
        <v>0</v>
      </c>
      <c r="F111" s="11">
        <f t="shared" si="8"/>
        <v>0</v>
      </c>
      <c r="G111" s="7"/>
      <c r="H111" s="7"/>
      <c r="I111" s="7"/>
      <c r="L111" s="7"/>
      <c r="M111" s="7"/>
      <c r="O111" s="7"/>
      <c r="P111" s="7"/>
      <c r="Q111" s="7"/>
      <c r="R111" s="7"/>
    </row>
    <row r="112" spans="1:18">
      <c r="A112" s="11">
        <f>'Sept 24'!A113</f>
        <v>0</v>
      </c>
      <c r="B112" s="11">
        <f>'Sept 24'!B113</f>
        <v>0</v>
      </c>
      <c r="C112" s="11">
        <f>'Sept 24'!C113</f>
        <v>0</v>
      </c>
      <c r="F112" s="11">
        <f t="shared" si="8"/>
        <v>0</v>
      </c>
      <c r="G112" s="7"/>
      <c r="H112" s="7"/>
      <c r="I112" s="7"/>
      <c r="L112" s="7"/>
      <c r="M112" s="7"/>
      <c r="O112" s="7"/>
      <c r="P112" s="7"/>
      <c r="Q112" s="7"/>
      <c r="R112" s="7"/>
    </row>
    <row r="113" spans="1:18">
      <c r="A113" s="11">
        <f>'Sept 24'!A114</f>
        <v>0</v>
      </c>
      <c r="B113" s="11">
        <f>'Sept 24'!B114</f>
        <v>0</v>
      </c>
      <c r="C113" s="11">
        <f>'Sept 24'!C114</f>
        <v>0</v>
      </c>
      <c r="F113" s="11">
        <f t="shared" si="8"/>
        <v>0</v>
      </c>
      <c r="G113" s="7"/>
      <c r="H113" s="7"/>
      <c r="I113" s="7"/>
      <c r="L113" s="7"/>
      <c r="M113" s="7"/>
      <c r="O113" s="7"/>
      <c r="P113" s="7"/>
      <c r="Q113" s="7"/>
      <c r="R113" s="7"/>
    </row>
    <row r="114" spans="1:18">
      <c r="A114" s="11">
        <f>'Sept 24'!A115</f>
        <v>0</v>
      </c>
      <c r="B114" s="11">
        <f>'Sept 24'!B115</f>
        <v>0</v>
      </c>
      <c r="C114" s="11">
        <f>'Sept 24'!C115</f>
        <v>0</v>
      </c>
      <c r="F114" s="11">
        <f t="shared" si="8"/>
        <v>0</v>
      </c>
      <c r="G114" s="7"/>
      <c r="H114" s="7"/>
      <c r="I114" s="7"/>
      <c r="L114" s="7"/>
      <c r="M114" s="7"/>
      <c r="O114" s="7"/>
      <c r="P114" s="7"/>
      <c r="Q114" s="7"/>
      <c r="R114" s="7"/>
    </row>
    <row r="115" spans="1:18">
      <c r="A115" s="11">
        <f>'Sept 24'!A116</f>
        <v>0</v>
      </c>
      <c r="B115" s="11">
        <f>'Sept 24'!B116</f>
        <v>0</v>
      </c>
      <c r="C115" s="11">
        <f>'Sept 24'!C116</f>
        <v>0</v>
      </c>
      <c r="F115" s="11">
        <f t="shared" si="8"/>
        <v>0</v>
      </c>
      <c r="G115" s="7"/>
      <c r="H115" s="7"/>
      <c r="I115" s="7"/>
      <c r="L115" s="7"/>
      <c r="M115" s="7"/>
      <c r="O115" s="7"/>
      <c r="P115" s="7"/>
      <c r="Q115" s="7"/>
      <c r="R115" s="7"/>
    </row>
    <row r="116" spans="1:18">
      <c r="A116" s="11">
        <f>'Sept 24'!A117</f>
        <v>0</v>
      </c>
      <c r="B116" s="11">
        <f>'Sept 24'!B117</f>
        <v>0</v>
      </c>
      <c r="C116" s="11">
        <f>'Sept 24'!C117</f>
        <v>0</v>
      </c>
      <c r="F116" s="11">
        <f t="shared" si="8"/>
        <v>0</v>
      </c>
      <c r="G116" s="7"/>
      <c r="H116" s="7"/>
      <c r="I116" s="7"/>
      <c r="L116" s="7"/>
      <c r="M116" s="7"/>
      <c r="O116" s="7"/>
      <c r="P116" s="7"/>
      <c r="Q116" s="7"/>
      <c r="R116" s="7"/>
    </row>
    <row r="117" spans="1:18">
      <c r="A117" s="11">
        <f>'Sept 24'!A118</f>
        <v>0</v>
      </c>
      <c r="B117" s="11">
        <f>'Sept 24'!B118</f>
        <v>0</v>
      </c>
      <c r="C117" s="11">
        <f>'Sept 24'!C118</f>
        <v>0</v>
      </c>
      <c r="F117" s="11">
        <f t="shared" si="8"/>
        <v>0</v>
      </c>
      <c r="G117" s="7"/>
      <c r="H117" s="7"/>
      <c r="I117" s="7"/>
      <c r="L117" s="7"/>
      <c r="M117" s="7"/>
      <c r="O117" s="7"/>
      <c r="P117" s="7"/>
      <c r="Q117" s="7"/>
      <c r="R117" s="7"/>
    </row>
    <row r="118" spans="1:18">
      <c r="A118" s="11">
        <f>'Sept 24'!A119</f>
        <v>0</v>
      </c>
      <c r="B118" s="11">
        <f>'Sept 24'!B119</f>
        <v>0</v>
      </c>
      <c r="C118" s="11">
        <f>'Sept 24'!C119</f>
        <v>0</v>
      </c>
      <c r="F118" s="11">
        <f t="shared" si="8"/>
        <v>0</v>
      </c>
      <c r="G118" s="7"/>
      <c r="H118" s="7"/>
      <c r="I118" s="7"/>
      <c r="L118" s="7"/>
      <c r="M118" s="7"/>
      <c r="O118" s="7"/>
      <c r="P118" s="7"/>
      <c r="Q118" s="7"/>
      <c r="R118" s="7"/>
    </row>
    <row r="119" spans="1:18">
      <c r="A119" s="11">
        <f>'Sept 24'!A120</f>
        <v>0</v>
      </c>
      <c r="B119" s="11">
        <f>'Sept 24'!B120</f>
        <v>0</v>
      </c>
      <c r="C119" s="11">
        <f>'Sept 24'!C120</f>
        <v>0</v>
      </c>
      <c r="F119" s="11">
        <f t="shared" si="8"/>
        <v>0</v>
      </c>
      <c r="G119" s="7"/>
      <c r="H119" s="7"/>
      <c r="I119" s="7"/>
      <c r="L119" s="7"/>
      <c r="M119" s="7"/>
      <c r="O119" s="7"/>
      <c r="P119" s="7"/>
      <c r="Q119" s="7"/>
      <c r="R119" s="7"/>
    </row>
    <row r="120" spans="1:18">
      <c r="A120" s="11">
        <f>'Sept 24'!A121</f>
        <v>0</v>
      </c>
      <c r="B120" s="11">
        <f>'Sept 24'!B121</f>
        <v>0</v>
      </c>
      <c r="C120" s="11">
        <f>'Sept 24'!C121</f>
        <v>0</v>
      </c>
      <c r="F120" s="11">
        <f t="shared" si="8"/>
        <v>0</v>
      </c>
      <c r="G120" s="7"/>
      <c r="H120" s="7"/>
      <c r="I120" s="7"/>
      <c r="L120" s="7"/>
      <c r="M120" s="7"/>
      <c r="O120" s="7"/>
      <c r="P120" s="7"/>
      <c r="Q120" s="7"/>
      <c r="R120" s="7"/>
    </row>
    <row r="121" spans="1:18">
      <c r="A121" s="11">
        <f>'Sept 24'!A122</f>
        <v>0</v>
      </c>
      <c r="B121" s="11">
        <f>'Sept 24'!B122</f>
        <v>0</v>
      </c>
      <c r="C121" s="11">
        <f>'Sept 24'!C122</f>
        <v>0</v>
      </c>
      <c r="F121" s="11">
        <f t="shared" si="8"/>
        <v>0</v>
      </c>
      <c r="G121" s="7"/>
      <c r="H121" s="7"/>
      <c r="I121" s="7"/>
      <c r="L121" s="7"/>
      <c r="M121" s="7"/>
      <c r="O121" s="7"/>
      <c r="P121" s="7"/>
      <c r="Q121" s="7"/>
      <c r="R121" s="7"/>
    </row>
    <row r="122" spans="1:18">
      <c r="A122" s="11">
        <f>'Sept 24'!A123</f>
        <v>0</v>
      </c>
      <c r="B122" s="11">
        <f>'Sept 24'!B123</f>
        <v>0</v>
      </c>
      <c r="C122" s="11">
        <f>'Sept 24'!C123</f>
        <v>0</v>
      </c>
      <c r="F122" s="11">
        <f t="shared" si="8"/>
        <v>0</v>
      </c>
      <c r="G122" s="7"/>
      <c r="H122" s="7"/>
      <c r="I122" s="7"/>
      <c r="L122" s="7"/>
      <c r="M122" s="7"/>
      <c r="O122" s="7"/>
      <c r="P122" s="7"/>
      <c r="Q122" s="7"/>
      <c r="R122" s="7"/>
    </row>
    <row r="123" spans="1:18">
      <c r="A123" s="11">
        <f>'Sept 24'!A124</f>
        <v>0</v>
      </c>
      <c r="B123" s="11">
        <f>'Sept 24'!B124</f>
        <v>0</v>
      </c>
      <c r="C123" s="11">
        <f>'Sept 24'!C124</f>
        <v>0</v>
      </c>
      <c r="F123" s="11">
        <f t="shared" si="8"/>
        <v>0</v>
      </c>
      <c r="G123" s="7"/>
      <c r="H123" s="7"/>
      <c r="I123" s="7"/>
      <c r="L123" s="7"/>
      <c r="M123" s="7"/>
      <c r="O123" s="7"/>
      <c r="P123" s="7"/>
      <c r="Q123" s="7"/>
      <c r="R123" s="7"/>
    </row>
    <row r="124" spans="1:18">
      <c r="A124" s="11">
        <f>'Sept 24'!A125</f>
        <v>0</v>
      </c>
      <c r="B124" s="11">
        <f>'Sept 24'!B125</f>
        <v>0</v>
      </c>
      <c r="C124" s="11">
        <f>'Sept 24'!C125</f>
        <v>0</v>
      </c>
      <c r="F124" s="11">
        <f t="shared" si="8"/>
        <v>0</v>
      </c>
      <c r="G124" s="7"/>
      <c r="H124" s="7"/>
      <c r="I124" s="7"/>
      <c r="L124" s="7"/>
      <c r="M124" s="7"/>
      <c r="O124" s="7"/>
      <c r="P124" s="7"/>
      <c r="Q124" s="7"/>
      <c r="R124" s="7"/>
    </row>
    <row r="125" spans="1:18">
      <c r="A125" s="11">
        <f>'Sept 24'!A126</f>
        <v>0</v>
      </c>
      <c r="B125" s="11">
        <f>'Sept 24'!B126</f>
        <v>0</v>
      </c>
      <c r="C125" s="11">
        <f>'Sept 24'!C126</f>
        <v>0</v>
      </c>
      <c r="F125" s="11">
        <f t="shared" si="8"/>
        <v>0</v>
      </c>
      <c r="G125" s="7"/>
      <c r="H125" s="7"/>
      <c r="I125" s="7"/>
      <c r="L125" s="7"/>
      <c r="M125" s="7"/>
      <c r="O125" s="7"/>
      <c r="P125" s="7"/>
      <c r="Q125" s="7"/>
      <c r="R125" s="7"/>
    </row>
    <row r="126" spans="1:18">
      <c r="A126" s="11" t="str">
        <f>'Sept 24'!A127</f>
        <v>Spare50</v>
      </c>
      <c r="B126" s="11">
        <f>'Sept 24'!B127</f>
        <v>0</v>
      </c>
      <c r="C126" s="11">
        <f>'Sept 24'!C127</f>
        <v>0</v>
      </c>
      <c r="F126" s="11">
        <f t="shared" si="8"/>
        <v>0</v>
      </c>
      <c r="G126" s="7"/>
      <c r="H126" s="7"/>
      <c r="I126" s="7"/>
      <c r="L126" s="7"/>
      <c r="M126" s="7"/>
      <c r="O126" s="7"/>
      <c r="P126" s="7"/>
      <c r="Q126" s="7"/>
      <c r="R126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7"/>
  <sheetViews>
    <sheetView topLeftCell="A64" workbookViewId="0">
      <selection activeCell="A74" sqref="A74:S90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2" t="s">
        <v>115</v>
      </c>
      <c r="B1" s="72"/>
      <c r="C1" s="72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9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9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9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9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9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9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9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9" ht="13.5" thickBot="1">
      <c r="K74" s="14"/>
      <c r="L74" s="34"/>
      <c r="M74" s="34"/>
      <c r="N74" s="14"/>
      <c r="O74" s="34"/>
      <c r="P74" s="45"/>
    </row>
    <row r="75" spans="1:19" ht="13.5" thickBot="1">
      <c r="A75" s="16"/>
      <c r="B75" s="17"/>
      <c r="C75" s="17"/>
      <c r="D75" s="15"/>
      <c r="E75" s="15"/>
      <c r="F75" s="17"/>
      <c r="G75" s="15"/>
      <c r="H75" s="15"/>
      <c r="I75" s="15"/>
      <c r="J75" s="43"/>
      <c r="K75" s="18"/>
      <c r="L75" s="28"/>
      <c r="M75" s="28"/>
      <c r="N75" s="18"/>
      <c r="O75" s="28"/>
      <c r="P75" s="46"/>
      <c r="Q75" s="40"/>
      <c r="R75" s="40"/>
      <c r="S75" s="18"/>
    </row>
    <row r="76" spans="1:19">
      <c r="A76" s="8" t="s">
        <v>11</v>
      </c>
      <c r="D76" s="7" t="s">
        <v>7</v>
      </c>
      <c r="E76" s="7" t="s">
        <v>5</v>
      </c>
      <c r="F76" s="8" t="s">
        <v>6</v>
      </c>
      <c r="G76" s="7" t="s">
        <v>9</v>
      </c>
      <c r="H76" s="7" t="s">
        <v>3</v>
      </c>
      <c r="I76" s="7">
        <v>8</v>
      </c>
    </row>
    <row r="78" spans="1:19">
      <c r="A78" s="11" t="str">
        <f>'Sept 24'!A78</f>
        <v>Geoff</v>
      </c>
      <c r="B78" s="11" t="str">
        <f>'Sept 24'!B78</f>
        <v>Smith</v>
      </c>
      <c r="C78" s="11">
        <f>'Sept 24'!C78</f>
        <v>0</v>
      </c>
      <c r="F78" s="11">
        <f>D78-E78</f>
        <v>0</v>
      </c>
    </row>
    <row r="79" spans="1:19">
      <c r="A79" s="11" t="str">
        <f>'Sept 24'!A79</f>
        <v>Kaelan</v>
      </c>
      <c r="B79" s="11" t="str">
        <f>'Sept 24'!B79</f>
        <v>Masse</v>
      </c>
      <c r="C79" s="11">
        <f>'Sept 24'!C79</f>
        <v>0</v>
      </c>
      <c r="F79" s="11">
        <f t="shared" ref="F79:F127" si="8">D79-E79</f>
        <v>0</v>
      </c>
    </row>
    <row r="80" spans="1:19">
      <c r="A80" s="11" t="str">
        <f>'Sept 24'!A80</f>
        <v>Fred</v>
      </c>
      <c r="B80" s="11" t="str">
        <f>'Sept 24'!B80</f>
        <v>Fairbairn</v>
      </c>
      <c r="C80" s="11" t="str">
        <f>'Sept 24'!C80</f>
        <v>Bastoni</v>
      </c>
      <c r="F80" s="11">
        <f t="shared" si="8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 t="str">
        <f>'Sept 24'!A81</f>
        <v>Nick</v>
      </c>
      <c r="B81" s="11" t="str">
        <f>'Sept 24'!B81</f>
        <v>Dirisio</v>
      </c>
      <c r="C81" s="11" t="str">
        <f>'Sept 24'!C81</f>
        <v>Bastoni</v>
      </c>
      <c r="F81" s="11">
        <f t="shared" si="8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 t="str">
        <f>'Sept 24'!A82</f>
        <v xml:space="preserve">Mark </v>
      </c>
      <c r="B82" s="11" t="str">
        <f>'Sept 24'!B82</f>
        <v>Delisle</v>
      </c>
      <c r="C82" s="11" t="str">
        <f>'Sept 24'!C82</f>
        <v>F Wednesdays</v>
      </c>
      <c r="F82" s="11">
        <f t="shared" si="8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 t="str">
        <f>'Sept 24'!A83</f>
        <v>Eric</v>
      </c>
      <c r="B83" s="11" t="str">
        <f>'Sept 24'!B83</f>
        <v>Balsden</v>
      </c>
      <c r="C83" s="11" t="str">
        <f>'Sept 24'!C83</f>
        <v>Sportsman</v>
      </c>
      <c r="F83" s="11">
        <f t="shared" si="8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 t="str">
        <f>'Sept 24'!A84</f>
        <v>Rob</v>
      </c>
      <c r="B84" s="11" t="str">
        <f>'Sept 24'!B84</f>
        <v>Schussler</v>
      </c>
      <c r="C84" s="11" t="str">
        <f>'Sept 24'!C84</f>
        <v>Shark Bandits</v>
      </c>
      <c r="F84" s="11">
        <f t="shared" si="8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 t="str">
        <f>'Sept 24'!A85</f>
        <v>Jim</v>
      </c>
      <c r="B85" s="11" t="str">
        <f>'Sept 24'!B85</f>
        <v>Cogliati</v>
      </c>
      <c r="C85" s="11" t="str">
        <f>'Sept 24'!C85</f>
        <v>Shark Bandits</v>
      </c>
      <c r="F85" s="11">
        <f t="shared" si="8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 t="str">
        <f>'Sept 24'!A86</f>
        <v>Rob</v>
      </c>
      <c r="B86" s="11" t="str">
        <f>'Sept 24'!B86</f>
        <v>Liburdi</v>
      </c>
      <c r="C86" s="11" t="str">
        <f>'Sept 24'!C86</f>
        <v>F Wednesdays</v>
      </c>
      <c r="F86" s="11">
        <f t="shared" si="8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 t="str">
        <f>'Sept 24'!A87</f>
        <v>Dennis</v>
      </c>
      <c r="B87" s="11" t="str">
        <f>'Sept 24'!B87</f>
        <v>Farnham</v>
      </c>
      <c r="C87" s="11">
        <f>'Sept 24'!C87</f>
        <v>0</v>
      </c>
      <c r="F87" s="11">
        <f t="shared" si="8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 t="str">
        <f>'Sept 24'!A88</f>
        <v>Joe</v>
      </c>
      <c r="B88" s="11" t="str">
        <f>'Sept 24'!B88</f>
        <v>Lizzi</v>
      </c>
      <c r="C88" s="11" t="str">
        <f>'Sept 24'!C88</f>
        <v>Broken Styx</v>
      </c>
      <c r="F88" s="11">
        <f t="shared" si="8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 t="str">
        <f>'Sept 24'!A89</f>
        <v>Gabby</v>
      </c>
      <c r="B89" s="11">
        <f>'Sept 24'!B89</f>
        <v>0</v>
      </c>
      <c r="C89" s="11" t="str">
        <f>'Sept 24'!C89</f>
        <v>Bastoni</v>
      </c>
      <c r="F89" s="11">
        <f t="shared" si="8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8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8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8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8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8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8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8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8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8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24'!A99</f>
        <v>0</v>
      </c>
      <c r="B99" s="11">
        <f>'Sept 24'!B99</f>
        <v>0</v>
      </c>
      <c r="C99" s="11">
        <f>'Sept 24'!C99</f>
        <v>0</v>
      </c>
      <c r="F99" s="11">
        <f t="shared" si="8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24'!A100</f>
        <v>0</v>
      </c>
      <c r="B100" s="11">
        <f>'Sept 24'!B100</f>
        <v>0</v>
      </c>
      <c r="C100" s="11">
        <f>'Sept 24'!C100</f>
        <v>0</v>
      </c>
      <c r="F100" s="11">
        <f t="shared" si="8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24'!A101</f>
        <v>0</v>
      </c>
      <c r="B101" s="11">
        <f>'Sept 24'!B101</f>
        <v>0</v>
      </c>
      <c r="C101" s="11">
        <f>'Sept 24'!C101</f>
        <v>0</v>
      </c>
      <c r="F101" s="11">
        <f t="shared" si="8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24'!A102</f>
        <v>0</v>
      </c>
      <c r="B102" s="11">
        <f>'Sept 24'!B102</f>
        <v>0</v>
      </c>
      <c r="C102" s="11">
        <f>'Sept 24'!C102</f>
        <v>0</v>
      </c>
      <c r="F102" s="11">
        <f t="shared" si="8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24'!A103</f>
        <v>0</v>
      </c>
      <c r="B103" s="11">
        <f>'Sept 24'!B103</f>
        <v>0</v>
      </c>
      <c r="C103" s="11">
        <f>'Sept 24'!C103</f>
        <v>0</v>
      </c>
      <c r="F103" s="11">
        <f t="shared" si="8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24'!A104</f>
        <v>0</v>
      </c>
      <c r="B104" s="11">
        <f>'Sept 24'!B104</f>
        <v>0</v>
      </c>
      <c r="C104" s="11">
        <f>'Sept 24'!C104</f>
        <v>0</v>
      </c>
      <c r="F104" s="11">
        <f t="shared" si="8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24'!A105</f>
        <v>0</v>
      </c>
      <c r="B105" s="11">
        <f>'Sept 24'!B105</f>
        <v>0</v>
      </c>
      <c r="C105" s="11">
        <f>'Sept 24'!C105</f>
        <v>0</v>
      </c>
      <c r="F105" s="11">
        <f t="shared" si="8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24'!A106</f>
        <v>0</v>
      </c>
      <c r="B106" s="11">
        <f>'Sept 24'!B106</f>
        <v>0</v>
      </c>
      <c r="C106" s="11">
        <f>'Sept 24'!C106</f>
        <v>0</v>
      </c>
      <c r="F106" s="11">
        <f t="shared" si="8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24'!A107</f>
        <v>0</v>
      </c>
      <c r="B107" s="11">
        <f>'Sept 24'!B107</f>
        <v>0</v>
      </c>
      <c r="C107" s="11">
        <f>'Sept 24'!C107</f>
        <v>0</v>
      </c>
      <c r="F107" s="11">
        <f t="shared" si="8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>
        <f>'Sept 24'!A108</f>
        <v>0</v>
      </c>
      <c r="B108" s="11">
        <f>'Sept 24'!B108</f>
        <v>0</v>
      </c>
      <c r="C108" s="11">
        <f>'Sept 24'!C108</f>
        <v>0</v>
      </c>
      <c r="F108" s="11">
        <f t="shared" si="8"/>
        <v>0</v>
      </c>
      <c r="G108" s="7"/>
      <c r="H108" s="7"/>
      <c r="I108" s="7"/>
      <c r="L108" s="7"/>
      <c r="M108" s="7"/>
      <c r="O108" s="7"/>
      <c r="P108" s="7"/>
      <c r="Q108" s="7"/>
      <c r="R108" s="7"/>
    </row>
    <row r="109" spans="1:18">
      <c r="A109" s="11">
        <f>'Sept 24'!A109</f>
        <v>0</v>
      </c>
      <c r="B109" s="11">
        <f>'Sept 24'!B109</f>
        <v>0</v>
      </c>
      <c r="C109" s="11">
        <f>'Sept 24'!C109</f>
        <v>0</v>
      </c>
      <c r="F109" s="11">
        <f t="shared" si="8"/>
        <v>0</v>
      </c>
      <c r="G109" s="7"/>
      <c r="H109" s="7"/>
      <c r="I109" s="7"/>
      <c r="L109" s="7"/>
      <c r="M109" s="7"/>
      <c r="O109" s="7"/>
      <c r="P109" s="7"/>
      <c r="Q109" s="7"/>
      <c r="R109" s="7"/>
    </row>
    <row r="110" spans="1:18">
      <c r="A110" s="11">
        <f>'Sept 24'!A110</f>
        <v>0</v>
      </c>
      <c r="B110" s="11">
        <f>'Sept 24'!B110</f>
        <v>0</v>
      </c>
      <c r="C110" s="11">
        <f>'Sept 24'!C110</f>
        <v>0</v>
      </c>
      <c r="F110" s="11">
        <f t="shared" si="8"/>
        <v>0</v>
      </c>
      <c r="G110" s="7"/>
      <c r="H110" s="7"/>
      <c r="I110" s="7"/>
      <c r="L110" s="7"/>
      <c r="M110" s="7"/>
      <c r="O110" s="7"/>
      <c r="P110" s="7"/>
      <c r="Q110" s="7"/>
      <c r="R110" s="7"/>
    </row>
    <row r="111" spans="1:18">
      <c r="A111" s="11">
        <f>'Sept 24'!A111</f>
        <v>0</v>
      </c>
      <c r="B111" s="11">
        <f>'Sept 24'!B111</f>
        <v>0</v>
      </c>
      <c r="C111" s="11">
        <f>'Sept 24'!C111</f>
        <v>0</v>
      </c>
      <c r="F111" s="11">
        <f t="shared" si="8"/>
        <v>0</v>
      </c>
      <c r="G111" s="7"/>
      <c r="H111" s="7"/>
      <c r="I111" s="7"/>
      <c r="L111" s="7"/>
      <c r="M111" s="7"/>
      <c r="O111" s="7"/>
      <c r="P111" s="7"/>
      <c r="Q111" s="7"/>
      <c r="R111" s="7"/>
    </row>
    <row r="112" spans="1:18">
      <c r="A112" s="11">
        <f>'Sept 24'!A112</f>
        <v>0</v>
      </c>
      <c r="B112" s="11">
        <f>'Sept 24'!B112</f>
        <v>0</v>
      </c>
      <c r="C112" s="11">
        <f>'Sept 24'!C112</f>
        <v>0</v>
      </c>
      <c r="F112" s="11">
        <f t="shared" si="8"/>
        <v>0</v>
      </c>
      <c r="G112" s="7"/>
      <c r="H112" s="7"/>
      <c r="I112" s="7"/>
      <c r="L112" s="7"/>
      <c r="M112" s="7"/>
      <c r="O112" s="7"/>
      <c r="P112" s="7"/>
      <c r="Q112" s="7"/>
      <c r="R112" s="7"/>
    </row>
    <row r="113" spans="1:18">
      <c r="A113" s="11">
        <f>'Sept 24'!A113</f>
        <v>0</v>
      </c>
      <c r="B113" s="11">
        <f>'Sept 24'!B113</f>
        <v>0</v>
      </c>
      <c r="C113" s="11">
        <f>'Sept 24'!C113</f>
        <v>0</v>
      </c>
      <c r="F113" s="11">
        <f t="shared" si="8"/>
        <v>0</v>
      </c>
      <c r="G113" s="7"/>
      <c r="H113" s="7"/>
      <c r="I113" s="7"/>
      <c r="L113" s="7"/>
      <c r="M113" s="7"/>
      <c r="O113" s="7"/>
      <c r="P113" s="7"/>
      <c r="Q113" s="7"/>
      <c r="R113" s="7"/>
    </row>
    <row r="114" spans="1:18">
      <c r="A114" s="11">
        <f>'Sept 24'!A114</f>
        <v>0</v>
      </c>
      <c r="B114" s="11">
        <f>'Sept 24'!B114</f>
        <v>0</v>
      </c>
      <c r="C114" s="11">
        <f>'Sept 24'!C114</f>
        <v>0</v>
      </c>
      <c r="F114" s="11">
        <f t="shared" si="8"/>
        <v>0</v>
      </c>
      <c r="G114" s="7"/>
      <c r="H114" s="7"/>
      <c r="I114" s="7"/>
      <c r="L114" s="7"/>
      <c r="M114" s="7"/>
      <c r="O114" s="7"/>
      <c r="P114" s="7"/>
      <c r="Q114" s="7"/>
      <c r="R114" s="7"/>
    </row>
    <row r="115" spans="1:18">
      <c r="A115" s="11">
        <f>'Sept 24'!A115</f>
        <v>0</v>
      </c>
      <c r="B115" s="11">
        <f>'Sept 24'!B115</f>
        <v>0</v>
      </c>
      <c r="C115" s="11">
        <f>'Sept 24'!C115</f>
        <v>0</v>
      </c>
      <c r="F115" s="11">
        <f t="shared" si="8"/>
        <v>0</v>
      </c>
      <c r="G115" s="7"/>
      <c r="H115" s="7"/>
      <c r="I115" s="7"/>
      <c r="L115" s="7"/>
      <c r="M115" s="7"/>
      <c r="O115" s="7"/>
      <c r="P115" s="7"/>
      <c r="Q115" s="7"/>
      <c r="R115" s="7"/>
    </row>
    <row r="116" spans="1:18">
      <c r="A116" s="11">
        <f>'Sept 24'!A116</f>
        <v>0</v>
      </c>
      <c r="B116" s="11">
        <f>'Sept 24'!B116</f>
        <v>0</v>
      </c>
      <c r="C116" s="11">
        <f>'Sept 24'!C116</f>
        <v>0</v>
      </c>
      <c r="F116" s="11">
        <f t="shared" si="8"/>
        <v>0</v>
      </c>
      <c r="G116" s="7"/>
      <c r="H116" s="7"/>
      <c r="I116" s="7"/>
      <c r="L116" s="7"/>
      <c r="M116" s="7"/>
      <c r="O116" s="7"/>
      <c r="P116" s="7"/>
      <c r="Q116" s="7"/>
      <c r="R116" s="7"/>
    </row>
    <row r="117" spans="1:18">
      <c r="A117" s="11">
        <f>'Sept 24'!A117</f>
        <v>0</v>
      </c>
      <c r="B117" s="11">
        <f>'Sept 24'!B117</f>
        <v>0</v>
      </c>
      <c r="C117" s="11">
        <f>'Sept 24'!C117</f>
        <v>0</v>
      </c>
      <c r="F117" s="11">
        <f t="shared" si="8"/>
        <v>0</v>
      </c>
      <c r="G117" s="7"/>
      <c r="H117" s="7"/>
      <c r="I117" s="7"/>
      <c r="L117" s="7"/>
      <c r="M117" s="7"/>
      <c r="O117" s="7"/>
      <c r="P117" s="7"/>
      <c r="Q117" s="7"/>
      <c r="R117" s="7"/>
    </row>
    <row r="118" spans="1:18">
      <c r="A118" s="11">
        <f>'Sept 24'!A118</f>
        <v>0</v>
      </c>
      <c r="B118" s="11">
        <f>'Sept 24'!B118</f>
        <v>0</v>
      </c>
      <c r="C118" s="11">
        <f>'Sept 24'!C118</f>
        <v>0</v>
      </c>
      <c r="F118" s="11">
        <f t="shared" si="8"/>
        <v>0</v>
      </c>
      <c r="G118" s="7"/>
      <c r="H118" s="7"/>
      <c r="I118" s="7"/>
      <c r="L118" s="7"/>
      <c r="M118" s="7"/>
      <c r="O118" s="7"/>
      <c r="P118" s="7"/>
      <c r="Q118" s="7"/>
      <c r="R118" s="7"/>
    </row>
    <row r="119" spans="1:18">
      <c r="A119" s="11">
        <f>'Sept 24'!A119</f>
        <v>0</v>
      </c>
      <c r="B119" s="11">
        <f>'Sept 24'!B119</f>
        <v>0</v>
      </c>
      <c r="C119" s="11">
        <f>'Sept 24'!C119</f>
        <v>0</v>
      </c>
      <c r="F119" s="11">
        <f t="shared" si="8"/>
        <v>0</v>
      </c>
      <c r="G119" s="7"/>
      <c r="H119" s="7"/>
      <c r="I119" s="7"/>
      <c r="L119" s="7"/>
      <c r="M119" s="7"/>
      <c r="O119" s="7"/>
      <c r="P119" s="7"/>
      <c r="Q119" s="7"/>
      <c r="R119" s="7"/>
    </row>
    <row r="120" spans="1:18">
      <c r="A120" s="11">
        <f>'Sept 24'!A120</f>
        <v>0</v>
      </c>
      <c r="B120" s="11">
        <f>'Sept 24'!B120</f>
        <v>0</v>
      </c>
      <c r="C120" s="11">
        <f>'Sept 24'!C120</f>
        <v>0</v>
      </c>
      <c r="F120" s="11">
        <f t="shared" si="8"/>
        <v>0</v>
      </c>
      <c r="G120" s="7"/>
      <c r="H120" s="7"/>
      <c r="I120" s="7"/>
      <c r="L120" s="7"/>
      <c r="M120" s="7"/>
      <c r="O120" s="7"/>
      <c r="P120" s="7"/>
      <c r="Q120" s="7"/>
      <c r="R120" s="7"/>
    </row>
    <row r="121" spans="1:18">
      <c r="A121" s="11">
        <f>'Sept 24'!A121</f>
        <v>0</v>
      </c>
      <c r="B121" s="11">
        <f>'Sept 24'!B121</f>
        <v>0</v>
      </c>
      <c r="C121" s="11">
        <f>'Sept 24'!C121</f>
        <v>0</v>
      </c>
      <c r="F121" s="11">
        <f t="shared" si="8"/>
        <v>0</v>
      </c>
      <c r="G121" s="7"/>
      <c r="H121" s="7"/>
      <c r="I121" s="7"/>
      <c r="L121" s="7"/>
      <c r="M121" s="7"/>
      <c r="O121" s="7"/>
      <c r="P121" s="7"/>
      <c r="Q121" s="7"/>
      <c r="R121" s="7"/>
    </row>
    <row r="122" spans="1:18">
      <c r="A122" s="11">
        <f>'Sept 24'!A122</f>
        <v>0</v>
      </c>
      <c r="B122" s="11">
        <f>'Sept 24'!B122</f>
        <v>0</v>
      </c>
      <c r="C122" s="11">
        <f>'Sept 24'!C122</f>
        <v>0</v>
      </c>
      <c r="F122" s="11">
        <f t="shared" si="8"/>
        <v>0</v>
      </c>
      <c r="G122" s="7"/>
      <c r="H122" s="7"/>
      <c r="I122" s="7"/>
      <c r="L122" s="7"/>
      <c r="M122" s="7"/>
      <c r="O122" s="7"/>
      <c r="P122" s="7"/>
      <c r="Q122" s="7"/>
      <c r="R122" s="7"/>
    </row>
    <row r="123" spans="1:18">
      <c r="A123" s="11">
        <f>'Sept 24'!A123</f>
        <v>0</v>
      </c>
      <c r="B123" s="11">
        <f>'Sept 24'!B123</f>
        <v>0</v>
      </c>
      <c r="C123" s="11">
        <f>'Sept 24'!C123</f>
        <v>0</v>
      </c>
      <c r="F123" s="11">
        <f t="shared" si="8"/>
        <v>0</v>
      </c>
      <c r="G123" s="7"/>
      <c r="H123" s="7"/>
      <c r="I123" s="7"/>
      <c r="L123" s="7"/>
      <c r="M123" s="7"/>
      <c r="O123" s="7"/>
      <c r="P123" s="7"/>
      <c r="Q123" s="7"/>
      <c r="R123" s="7"/>
    </row>
    <row r="124" spans="1:18">
      <c r="A124" s="11">
        <f>'Sept 24'!A124</f>
        <v>0</v>
      </c>
      <c r="B124" s="11">
        <f>'Sept 24'!B124</f>
        <v>0</v>
      </c>
      <c r="C124" s="11">
        <f>'Sept 24'!C124</f>
        <v>0</v>
      </c>
      <c r="F124" s="11">
        <f t="shared" si="8"/>
        <v>0</v>
      </c>
      <c r="G124" s="7"/>
      <c r="H124" s="7"/>
      <c r="I124" s="7"/>
      <c r="L124" s="7"/>
      <c r="M124" s="7"/>
      <c r="O124" s="7"/>
      <c r="P124" s="7"/>
      <c r="Q124" s="7"/>
      <c r="R124" s="7"/>
    </row>
    <row r="125" spans="1:18">
      <c r="A125" s="11">
        <f>'Sept 24'!A125</f>
        <v>0</v>
      </c>
      <c r="B125" s="11">
        <f>'Sept 24'!B125</f>
        <v>0</v>
      </c>
      <c r="C125" s="11">
        <f>'Sept 24'!C125</f>
        <v>0</v>
      </c>
      <c r="F125" s="11">
        <f t="shared" si="8"/>
        <v>0</v>
      </c>
      <c r="G125" s="7"/>
      <c r="H125" s="7"/>
      <c r="I125" s="7"/>
      <c r="L125" s="7"/>
      <c r="M125" s="7"/>
      <c r="O125" s="7"/>
      <c r="P125" s="7"/>
      <c r="Q125" s="7"/>
      <c r="R125" s="7"/>
    </row>
    <row r="126" spans="1:18">
      <c r="A126" s="11">
        <f>'Sept 24'!A126</f>
        <v>0</v>
      </c>
      <c r="B126" s="11">
        <f>'Sept 24'!B126</f>
        <v>0</v>
      </c>
      <c r="C126" s="11">
        <f>'Sept 24'!C126</f>
        <v>0</v>
      </c>
      <c r="F126" s="11">
        <f t="shared" si="8"/>
        <v>0</v>
      </c>
      <c r="G126" s="7"/>
      <c r="H126" s="7"/>
      <c r="I126" s="7"/>
      <c r="L126" s="7"/>
      <c r="M126" s="7"/>
      <c r="O126" s="7"/>
      <c r="P126" s="7"/>
      <c r="Q126" s="7"/>
      <c r="R126" s="7"/>
    </row>
    <row r="127" spans="1:18">
      <c r="A127" s="11" t="str">
        <f>'Sept 24'!A127</f>
        <v>Spare50</v>
      </c>
      <c r="B127" s="11">
        <f>'Sept 24'!B127</f>
        <v>0</v>
      </c>
      <c r="C127" s="11">
        <f>'Sept 24'!C127</f>
        <v>0</v>
      </c>
      <c r="F127" s="11">
        <f t="shared" si="8"/>
        <v>0</v>
      </c>
      <c r="G127" s="7"/>
      <c r="H127" s="7"/>
      <c r="I127" s="7"/>
      <c r="L127" s="7"/>
      <c r="M127" s="7"/>
      <c r="O127" s="7"/>
      <c r="P127" s="7"/>
      <c r="Q127" s="7"/>
      <c r="R127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27"/>
  <sheetViews>
    <sheetView topLeftCell="A61" workbookViewId="0">
      <selection activeCell="A74" sqref="A74:S90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2" t="s">
        <v>115</v>
      </c>
      <c r="B1" s="72"/>
      <c r="C1" s="72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9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9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9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9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9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9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9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9" ht="13.5" thickBot="1">
      <c r="K74" s="14"/>
      <c r="L74" s="34"/>
      <c r="M74" s="34"/>
      <c r="N74" s="14"/>
      <c r="O74" s="34"/>
      <c r="P74" s="45"/>
    </row>
    <row r="75" spans="1:19" ht="13.5" thickBot="1">
      <c r="A75" s="16"/>
      <c r="B75" s="17"/>
      <c r="C75" s="17"/>
      <c r="D75" s="15"/>
      <c r="E75" s="15"/>
      <c r="F75" s="17"/>
      <c r="G75" s="15"/>
      <c r="H75" s="15"/>
      <c r="I75" s="15"/>
      <c r="J75" s="43"/>
      <c r="K75" s="18"/>
      <c r="L75" s="28"/>
      <c r="M75" s="28"/>
      <c r="N75" s="18"/>
      <c r="O75" s="28"/>
      <c r="P75" s="46"/>
      <c r="Q75" s="40"/>
      <c r="R75" s="40"/>
      <c r="S75" s="18"/>
    </row>
    <row r="76" spans="1:19">
      <c r="A76" s="8" t="s">
        <v>11</v>
      </c>
      <c r="D76" s="7" t="s">
        <v>7</v>
      </c>
      <c r="E76" s="7" t="s">
        <v>5</v>
      </c>
      <c r="F76" s="8" t="s">
        <v>6</v>
      </c>
      <c r="G76" s="7" t="s">
        <v>9</v>
      </c>
      <c r="H76" s="7" t="s">
        <v>3</v>
      </c>
      <c r="I76" s="7">
        <v>8</v>
      </c>
    </row>
    <row r="78" spans="1:19">
      <c r="A78" s="11" t="str">
        <f>'Sept 24'!A78</f>
        <v>Geoff</v>
      </c>
      <c r="B78" s="11" t="str">
        <f>'Sept 24'!B78</f>
        <v>Smith</v>
      </c>
      <c r="C78" s="11">
        <f>'Sept 24'!C78</f>
        <v>0</v>
      </c>
      <c r="F78" s="11">
        <f>D78-E78</f>
        <v>0</v>
      </c>
    </row>
    <row r="79" spans="1:19">
      <c r="A79" s="11" t="str">
        <f>'Sept 24'!A79</f>
        <v>Kaelan</v>
      </c>
      <c r="B79" s="11" t="str">
        <f>'Sept 24'!B79</f>
        <v>Masse</v>
      </c>
      <c r="C79" s="11">
        <f>'Sept 24'!C79</f>
        <v>0</v>
      </c>
      <c r="F79" s="11">
        <f t="shared" ref="F79:F127" si="8">D79-E79</f>
        <v>0</v>
      </c>
    </row>
    <row r="80" spans="1:19">
      <c r="A80" s="11" t="str">
        <f>'Sept 24'!A80</f>
        <v>Fred</v>
      </c>
      <c r="B80" s="11" t="str">
        <f>'Sept 24'!B80</f>
        <v>Fairbairn</v>
      </c>
      <c r="C80" s="11" t="str">
        <f>'Sept 24'!C80</f>
        <v>Bastoni</v>
      </c>
      <c r="F80" s="11">
        <f t="shared" si="8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 t="str">
        <f>'Sept 24'!A81</f>
        <v>Nick</v>
      </c>
      <c r="B81" s="11" t="str">
        <f>'Sept 24'!B81</f>
        <v>Dirisio</v>
      </c>
      <c r="C81" s="11" t="str">
        <f>'Sept 24'!C81</f>
        <v>Bastoni</v>
      </c>
      <c r="F81" s="11">
        <f t="shared" si="8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 t="str">
        <f>'Sept 24'!A82</f>
        <v xml:space="preserve">Mark </v>
      </c>
      <c r="B82" s="11" t="str">
        <f>'Sept 24'!B82</f>
        <v>Delisle</v>
      </c>
      <c r="C82" s="11" t="str">
        <f>'Sept 24'!C82</f>
        <v>F Wednesdays</v>
      </c>
      <c r="F82" s="11">
        <f t="shared" si="8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 t="str">
        <f>'Sept 24'!A83</f>
        <v>Eric</v>
      </c>
      <c r="B83" s="11" t="str">
        <f>'Sept 24'!B83</f>
        <v>Balsden</v>
      </c>
      <c r="C83" s="11" t="str">
        <f>'Sept 24'!C83</f>
        <v>Sportsman</v>
      </c>
      <c r="F83" s="11">
        <f t="shared" si="8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 t="str">
        <f>'Sept 24'!A84</f>
        <v>Rob</v>
      </c>
      <c r="B84" s="11" t="str">
        <f>'Sept 24'!B84</f>
        <v>Schussler</v>
      </c>
      <c r="C84" s="11" t="str">
        <f>'Sept 24'!C84</f>
        <v>Shark Bandits</v>
      </c>
      <c r="F84" s="11">
        <f t="shared" si="8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 t="str">
        <f>'Sept 24'!A85</f>
        <v>Jim</v>
      </c>
      <c r="B85" s="11" t="str">
        <f>'Sept 24'!B85</f>
        <v>Cogliati</v>
      </c>
      <c r="C85" s="11" t="str">
        <f>'Sept 24'!C85</f>
        <v>Shark Bandits</v>
      </c>
      <c r="F85" s="11">
        <f t="shared" si="8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 t="str">
        <f>'Sept 24'!A86</f>
        <v>Rob</v>
      </c>
      <c r="B86" s="11" t="str">
        <f>'Sept 24'!B86</f>
        <v>Liburdi</v>
      </c>
      <c r="C86" s="11" t="str">
        <f>'Sept 24'!C86</f>
        <v>F Wednesdays</v>
      </c>
      <c r="F86" s="11">
        <f t="shared" si="8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 t="str">
        <f>'Sept 24'!A87</f>
        <v>Dennis</v>
      </c>
      <c r="B87" s="11" t="str">
        <f>'Sept 24'!B87</f>
        <v>Farnham</v>
      </c>
      <c r="C87" s="11">
        <f>'Sept 24'!C87</f>
        <v>0</v>
      </c>
      <c r="F87" s="11">
        <f t="shared" si="8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 t="str">
        <f>'Sept 24'!A88</f>
        <v>Joe</v>
      </c>
      <c r="B88" s="11" t="str">
        <f>'Sept 24'!B88</f>
        <v>Lizzi</v>
      </c>
      <c r="C88" s="11" t="str">
        <f>'Sept 24'!C88</f>
        <v>Broken Styx</v>
      </c>
      <c r="F88" s="11">
        <f t="shared" si="8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 t="str">
        <f>'Sept 24'!A89</f>
        <v>Gabby</v>
      </c>
      <c r="B89" s="11">
        <f>'Sept 24'!B89</f>
        <v>0</v>
      </c>
      <c r="C89" s="11" t="str">
        <f>'Sept 24'!C89</f>
        <v>Bastoni</v>
      </c>
      <c r="F89" s="11">
        <f t="shared" si="8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8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8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8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8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8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8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8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8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8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24'!A99</f>
        <v>0</v>
      </c>
      <c r="B99" s="11">
        <f>'Sept 24'!B99</f>
        <v>0</v>
      </c>
      <c r="C99" s="11">
        <f>'Sept 24'!C99</f>
        <v>0</v>
      </c>
      <c r="F99" s="11">
        <f t="shared" si="8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24'!A100</f>
        <v>0</v>
      </c>
      <c r="B100" s="11">
        <f>'Sept 24'!B100</f>
        <v>0</v>
      </c>
      <c r="C100" s="11">
        <f>'Sept 24'!C100</f>
        <v>0</v>
      </c>
      <c r="F100" s="11">
        <f t="shared" si="8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24'!A101</f>
        <v>0</v>
      </c>
      <c r="B101" s="11">
        <f>'Sept 24'!B101</f>
        <v>0</v>
      </c>
      <c r="C101" s="11">
        <f>'Sept 24'!C101</f>
        <v>0</v>
      </c>
      <c r="F101" s="11">
        <f t="shared" si="8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24'!A102</f>
        <v>0</v>
      </c>
      <c r="B102" s="11">
        <f>'Sept 24'!B102</f>
        <v>0</v>
      </c>
      <c r="C102" s="11">
        <f>'Sept 24'!C102</f>
        <v>0</v>
      </c>
      <c r="F102" s="11">
        <f t="shared" si="8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24'!A103</f>
        <v>0</v>
      </c>
      <c r="B103" s="11">
        <f>'Sept 24'!B103</f>
        <v>0</v>
      </c>
      <c r="C103" s="11">
        <f>'Sept 24'!C103</f>
        <v>0</v>
      </c>
      <c r="F103" s="11">
        <f t="shared" si="8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24'!A104</f>
        <v>0</v>
      </c>
      <c r="B104" s="11">
        <f>'Sept 24'!B104</f>
        <v>0</v>
      </c>
      <c r="C104" s="11">
        <f>'Sept 24'!C104</f>
        <v>0</v>
      </c>
      <c r="F104" s="11">
        <f t="shared" si="8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24'!A105</f>
        <v>0</v>
      </c>
      <c r="B105" s="11">
        <f>'Sept 24'!B105</f>
        <v>0</v>
      </c>
      <c r="C105" s="11">
        <f>'Sept 24'!C105</f>
        <v>0</v>
      </c>
      <c r="F105" s="11">
        <f t="shared" si="8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24'!A106</f>
        <v>0</v>
      </c>
      <c r="B106" s="11">
        <f>'Sept 24'!B106</f>
        <v>0</v>
      </c>
      <c r="C106" s="11">
        <f>'Sept 24'!C106</f>
        <v>0</v>
      </c>
      <c r="F106" s="11">
        <f t="shared" si="8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24'!A107</f>
        <v>0</v>
      </c>
      <c r="B107" s="11">
        <f>'Sept 24'!B107</f>
        <v>0</v>
      </c>
      <c r="C107" s="11">
        <f>'Sept 24'!C107</f>
        <v>0</v>
      </c>
      <c r="F107" s="11">
        <f t="shared" si="8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>
        <f>'Sept 24'!A108</f>
        <v>0</v>
      </c>
      <c r="B108" s="11">
        <f>'Sept 24'!B108</f>
        <v>0</v>
      </c>
      <c r="C108" s="11">
        <f>'Sept 24'!C108</f>
        <v>0</v>
      </c>
      <c r="F108" s="11">
        <f t="shared" si="8"/>
        <v>0</v>
      </c>
      <c r="G108" s="7"/>
      <c r="H108" s="7"/>
      <c r="I108" s="7"/>
      <c r="L108" s="7"/>
      <c r="M108" s="7"/>
      <c r="O108" s="7"/>
      <c r="P108" s="7"/>
      <c r="Q108" s="7"/>
      <c r="R108" s="7"/>
    </row>
    <row r="109" spans="1:18">
      <c r="A109" s="11">
        <f>'Sept 24'!A109</f>
        <v>0</v>
      </c>
      <c r="B109" s="11">
        <f>'Sept 24'!B109</f>
        <v>0</v>
      </c>
      <c r="C109" s="11">
        <f>'Sept 24'!C109</f>
        <v>0</v>
      </c>
      <c r="F109" s="11">
        <f t="shared" si="8"/>
        <v>0</v>
      </c>
      <c r="G109" s="7"/>
      <c r="H109" s="7"/>
      <c r="I109" s="7"/>
      <c r="L109" s="7"/>
      <c r="M109" s="7"/>
      <c r="O109" s="7"/>
      <c r="P109" s="7"/>
      <c r="Q109" s="7"/>
      <c r="R109" s="7"/>
    </row>
    <row r="110" spans="1:18">
      <c r="A110" s="11">
        <f>'Sept 24'!A110</f>
        <v>0</v>
      </c>
      <c r="B110" s="11">
        <f>'Sept 24'!B110</f>
        <v>0</v>
      </c>
      <c r="C110" s="11">
        <f>'Sept 24'!C110</f>
        <v>0</v>
      </c>
      <c r="F110" s="11">
        <f t="shared" si="8"/>
        <v>0</v>
      </c>
      <c r="G110" s="7"/>
      <c r="H110" s="7"/>
      <c r="I110" s="7"/>
      <c r="L110" s="7"/>
      <c r="M110" s="7"/>
      <c r="O110" s="7"/>
      <c r="P110" s="7"/>
      <c r="Q110" s="7"/>
      <c r="R110" s="7"/>
    </row>
    <row r="111" spans="1:18">
      <c r="A111" s="11">
        <f>'Sept 24'!A111</f>
        <v>0</v>
      </c>
      <c r="B111" s="11">
        <f>'Sept 24'!B111</f>
        <v>0</v>
      </c>
      <c r="C111" s="11">
        <f>'Sept 24'!C111</f>
        <v>0</v>
      </c>
      <c r="F111" s="11">
        <f t="shared" si="8"/>
        <v>0</v>
      </c>
      <c r="G111" s="7"/>
      <c r="H111" s="7"/>
      <c r="I111" s="7"/>
      <c r="L111" s="7"/>
      <c r="M111" s="7"/>
      <c r="O111" s="7"/>
      <c r="P111" s="7"/>
      <c r="Q111" s="7"/>
      <c r="R111" s="7"/>
    </row>
    <row r="112" spans="1:18">
      <c r="A112" s="11">
        <f>'Sept 24'!A112</f>
        <v>0</v>
      </c>
      <c r="B112" s="11">
        <f>'Sept 24'!B112</f>
        <v>0</v>
      </c>
      <c r="C112" s="11">
        <f>'Sept 24'!C112</f>
        <v>0</v>
      </c>
      <c r="F112" s="11">
        <f t="shared" si="8"/>
        <v>0</v>
      </c>
      <c r="G112" s="7"/>
      <c r="H112" s="7"/>
      <c r="I112" s="7"/>
      <c r="L112" s="7"/>
      <c r="M112" s="7"/>
      <c r="O112" s="7"/>
      <c r="P112" s="7"/>
      <c r="Q112" s="7"/>
      <c r="R112" s="7"/>
    </row>
    <row r="113" spans="1:18">
      <c r="A113" s="11">
        <f>'Sept 24'!A113</f>
        <v>0</v>
      </c>
      <c r="B113" s="11">
        <f>'Sept 24'!B113</f>
        <v>0</v>
      </c>
      <c r="C113" s="11">
        <f>'Sept 24'!C113</f>
        <v>0</v>
      </c>
      <c r="F113" s="11">
        <f t="shared" si="8"/>
        <v>0</v>
      </c>
      <c r="G113" s="7"/>
      <c r="H113" s="7"/>
      <c r="I113" s="7"/>
      <c r="L113" s="7"/>
      <c r="M113" s="7"/>
      <c r="O113" s="7"/>
      <c r="P113" s="7"/>
      <c r="Q113" s="7"/>
      <c r="R113" s="7"/>
    </row>
    <row r="114" spans="1:18">
      <c r="A114" s="11">
        <f>'Sept 24'!A114</f>
        <v>0</v>
      </c>
      <c r="B114" s="11">
        <f>'Sept 24'!B114</f>
        <v>0</v>
      </c>
      <c r="C114" s="11">
        <f>'Sept 24'!C114</f>
        <v>0</v>
      </c>
      <c r="F114" s="11">
        <f t="shared" si="8"/>
        <v>0</v>
      </c>
      <c r="G114" s="7"/>
      <c r="H114" s="7"/>
      <c r="I114" s="7"/>
      <c r="L114" s="7"/>
      <c r="M114" s="7"/>
      <c r="O114" s="7"/>
      <c r="P114" s="7"/>
      <c r="Q114" s="7"/>
      <c r="R114" s="7"/>
    </row>
    <row r="115" spans="1:18">
      <c r="A115" s="11">
        <f>'Sept 24'!A115</f>
        <v>0</v>
      </c>
      <c r="B115" s="11">
        <f>'Sept 24'!B115</f>
        <v>0</v>
      </c>
      <c r="C115" s="11">
        <f>'Sept 24'!C115</f>
        <v>0</v>
      </c>
      <c r="F115" s="11">
        <f t="shared" si="8"/>
        <v>0</v>
      </c>
      <c r="G115" s="7"/>
      <c r="H115" s="7"/>
      <c r="I115" s="7"/>
      <c r="L115" s="7"/>
      <c r="M115" s="7"/>
      <c r="O115" s="7"/>
      <c r="P115" s="7"/>
      <c r="Q115" s="7"/>
      <c r="R115" s="7"/>
    </row>
    <row r="116" spans="1:18">
      <c r="A116" s="11">
        <f>'Sept 24'!A116</f>
        <v>0</v>
      </c>
      <c r="B116" s="11">
        <f>'Sept 24'!B116</f>
        <v>0</v>
      </c>
      <c r="C116" s="11">
        <f>'Sept 24'!C116</f>
        <v>0</v>
      </c>
      <c r="F116" s="11">
        <f t="shared" si="8"/>
        <v>0</v>
      </c>
      <c r="G116" s="7"/>
      <c r="H116" s="7"/>
      <c r="I116" s="7"/>
      <c r="L116" s="7"/>
      <c r="M116" s="7"/>
      <c r="O116" s="7"/>
      <c r="P116" s="7"/>
      <c r="Q116" s="7"/>
      <c r="R116" s="7"/>
    </row>
    <row r="117" spans="1:18">
      <c r="A117" s="11">
        <f>'Sept 24'!A117</f>
        <v>0</v>
      </c>
      <c r="B117" s="11">
        <f>'Sept 24'!B117</f>
        <v>0</v>
      </c>
      <c r="C117" s="11">
        <f>'Sept 24'!C117</f>
        <v>0</v>
      </c>
      <c r="F117" s="11">
        <f t="shared" si="8"/>
        <v>0</v>
      </c>
      <c r="G117" s="7"/>
      <c r="H117" s="7"/>
      <c r="I117" s="7"/>
      <c r="L117" s="7"/>
      <c r="M117" s="7"/>
      <c r="O117" s="7"/>
      <c r="P117" s="7"/>
      <c r="Q117" s="7"/>
      <c r="R117" s="7"/>
    </row>
    <row r="118" spans="1:18">
      <c r="A118" s="11">
        <f>'Sept 24'!A118</f>
        <v>0</v>
      </c>
      <c r="B118" s="11">
        <f>'Sept 24'!B118</f>
        <v>0</v>
      </c>
      <c r="C118" s="11">
        <f>'Sept 24'!C118</f>
        <v>0</v>
      </c>
      <c r="F118" s="11">
        <f t="shared" si="8"/>
        <v>0</v>
      </c>
      <c r="G118" s="7"/>
      <c r="H118" s="7"/>
      <c r="I118" s="7"/>
      <c r="L118" s="7"/>
      <c r="M118" s="7"/>
      <c r="O118" s="7"/>
      <c r="P118" s="7"/>
      <c r="Q118" s="7"/>
      <c r="R118" s="7"/>
    </row>
    <row r="119" spans="1:18">
      <c r="A119" s="11">
        <f>'Sept 24'!A119</f>
        <v>0</v>
      </c>
      <c r="B119" s="11">
        <f>'Sept 24'!B119</f>
        <v>0</v>
      </c>
      <c r="C119" s="11">
        <f>'Sept 24'!C119</f>
        <v>0</v>
      </c>
      <c r="F119" s="11">
        <f t="shared" si="8"/>
        <v>0</v>
      </c>
      <c r="G119" s="7"/>
      <c r="H119" s="7"/>
      <c r="I119" s="7"/>
      <c r="L119" s="7"/>
      <c r="M119" s="7"/>
      <c r="O119" s="7"/>
      <c r="P119" s="7"/>
      <c r="Q119" s="7"/>
      <c r="R119" s="7"/>
    </row>
    <row r="120" spans="1:18">
      <c r="A120" s="11">
        <f>'Sept 24'!A120</f>
        <v>0</v>
      </c>
      <c r="B120" s="11">
        <f>'Sept 24'!B120</f>
        <v>0</v>
      </c>
      <c r="C120" s="11">
        <f>'Sept 24'!C120</f>
        <v>0</v>
      </c>
      <c r="F120" s="11">
        <f t="shared" si="8"/>
        <v>0</v>
      </c>
      <c r="G120" s="7"/>
      <c r="H120" s="7"/>
      <c r="I120" s="7"/>
      <c r="L120" s="7"/>
      <c r="M120" s="7"/>
      <c r="O120" s="7"/>
      <c r="P120" s="7"/>
      <c r="Q120" s="7"/>
      <c r="R120" s="7"/>
    </row>
    <row r="121" spans="1:18">
      <c r="A121" s="11">
        <f>'Sept 24'!A121</f>
        <v>0</v>
      </c>
      <c r="B121" s="11">
        <f>'Sept 24'!B121</f>
        <v>0</v>
      </c>
      <c r="C121" s="11">
        <f>'Sept 24'!C121</f>
        <v>0</v>
      </c>
      <c r="F121" s="11">
        <f t="shared" si="8"/>
        <v>0</v>
      </c>
      <c r="G121" s="7"/>
      <c r="H121" s="7"/>
      <c r="I121" s="7"/>
      <c r="L121" s="7"/>
      <c r="M121" s="7"/>
      <c r="O121" s="7"/>
      <c r="P121" s="7"/>
      <c r="Q121" s="7"/>
      <c r="R121" s="7"/>
    </row>
    <row r="122" spans="1:18">
      <c r="A122" s="11">
        <f>'Sept 24'!A122</f>
        <v>0</v>
      </c>
      <c r="B122" s="11">
        <f>'Sept 24'!B122</f>
        <v>0</v>
      </c>
      <c r="C122" s="11">
        <f>'Sept 24'!C122</f>
        <v>0</v>
      </c>
      <c r="F122" s="11">
        <f t="shared" si="8"/>
        <v>0</v>
      </c>
      <c r="G122" s="7"/>
      <c r="H122" s="7"/>
      <c r="I122" s="7"/>
      <c r="L122" s="7"/>
      <c r="M122" s="7"/>
      <c r="O122" s="7"/>
      <c r="P122" s="7"/>
      <c r="Q122" s="7"/>
      <c r="R122" s="7"/>
    </row>
    <row r="123" spans="1:18">
      <c r="A123" s="11">
        <f>'Sept 24'!A123</f>
        <v>0</v>
      </c>
      <c r="B123" s="11">
        <f>'Sept 24'!B123</f>
        <v>0</v>
      </c>
      <c r="C123" s="11">
        <f>'Sept 24'!C123</f>
        <v>0</v>
      </c>
      <c r="F123" s="11">
        <f t="shared" si="8"/>
        <v>0</v>
      </c>
      <c r="G123" s="7"/>
      <c r="H123" s="7"/>
      <c r="I123" s="7"/>
      <c r="L123" s="7"/>
      <c r="M123" s="7"/>
      <c r="O123" s="7"/>
      <c r="P123" s="7"/>
      <c r="Q123" s="7"/>
      <c r="R123" s="7"/>
    </row>
    <row r="124" spans="1:18">
      <c r="A124" s="11">
        <f>'Sept 24'!A124</f>
        <v>0</v>
      </c>
      <c r="B124" s="11">
        <f>'Sept 24'!B124</f>
        <v>0</v>
      </c>
      <c r="C124" s="11">
        <f>'Sept 24'!C124</f>
        <v>0</v>
      </c>
      <c r="F124" s="11">
        <f t="shared" si="8"/>
        <v>0</v>
      </c>
      <c r="G124" s="7"/>
      <c r="H124" s="7"/>
      <c r="I124" s="7"/>
      <c r="L124" s="7"/>
      <c r="M124" s="7"/>
      <c r="O124" s="7"/>
      <c r="P124" s="7"/>
      <c r="Q124" s="7"/>
      <c r="R124" s="7"/>
    </row>
    <row r="125" spans="1:18">
      <c r="A125" s="11">
        <f>'Sept 24'!A125</f>
        <v>0</v>
      </c>
      <c r="B125" s="11">
        <f>'Sept 24'!B125</f>
        <v>0</v>
      </c>
      <c r="C125" s="11">
        <f>'Sept 24'!C125</f>
        <v>0</v>
      </c>
      <c r="F125" s="11">
        <f t="shared" si="8"/>
        <v>0</v>
      </c>
      <c r="G125" s="7"/>
      <c r="H125" s="7"/>
      <c r="I125" s="7"/>
      <c r="L125" s="7"/>
      <c r="M125" s="7"/>
      <c r="O125" s="7"/>
      <c r="P125" s="7"/>
      <c r="Q125" s="7"/>
      <c r="R125" s="7"/>
    </row>
    <row r="126" spans="1:18">
      <c r="A126" s="11">
        <f>'Sept 24'!A126</f>
        <v>0</v>
      </c>
      <c r="B126" s="11">
        <f>'Sept 24'!B126</f>
        <v>0</v>
      </c>
      <c r="C126" s="11">
        <f>'Sept 24'!C126</f>
        <v>0</v>
      </c>
      <c r="F126" s="11">
        <f t="shared" si="8"/>
        <v>0</v>
      </c>
      <c r="G126" s="7"/>
      <c r="H126" s="7"/>
      <c r="I126" s="7"/>
      <c r="L126" s="7"/>
      <c r="M126" s="7"/>
      <c r="O126" s="7"/>
      <c r="P126" s="7"/>
      <c r="Q126" s="7"/>
      <c r="R126" s="7"/>
    </row>
    <row r="127" spans="1:18">
      <c r="A127" s="11" t="str">
        <f>'Sept 24'!A127</f>
        <v>Spare50</v>
      </c>
      <c r="B127" s="11">
        <f>'Sept 24'!B127</f>
        <v>0</v>
      </c>
      <c r="C127" s="11">
        <f>'Sept 24'!C127</f>
        <v>0</v>
      </c>
      <c r="F127" s="11">
        <f t="shared" si="8"/>
        <v>0</v>
      </c>
      <c r="G127" s="7"/>
      <c r="H127" s="7"/>
      <c r="I127" s="7"/>
      <c r="L127" s="7"/>
      <c r="M127" s="7"/>
      <c r="O127" s="7"/>
      <c r="P127" s="7"/>
      <c r="Q127" s="7"/>
      <c r="R127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topLeftCell="A10" workbookViewId="0">
      <selection activeCell="A5" sqref="A5"/>
    </sheetView>
  </sheetViews>
  <sheetFormatPr defaultColWidth="8.85546875" defaultRowHeight="12.75"/>
  <cols>
    <col min="1" max="1" width="13.5703125" style="1" customWidth="1"/>
    <col min="2" max="2" width="13.7109375" style="1" customWidth="1"/>
    <col min="3" max="3" width="14.5703125" style="1" customWidth="1"/>
    <col min="4" max="7" width="8.85546875" style="3"/>
    <col min="8" max="8" width="4.140625" style="3" customWidth="1"/>
    <col min="9" max="9" width="2.42578125" style="3" customWidth="1"/>
    <col min="10" max="10" width="8.85546875" style="4"/>
    <col min="11" max="11" width="10.7109375" style="50" bestFit="1" customWidth="1"/>
    <col min="12" max="12" width="13.140625" style="2" customWidth="1"/>
    <col min="13" max="16384" width="8.85546875" style="2"/>
  </cols>
  <sheetData>
    <row r="1" spans="1:15" ht="18">
      <c r="A1" s="72" t="s">
        <v>115</v>
      </c>
      <c r="B1" s="72"/>
      <c r="C1" s="72"/>
    </row>
    <row r="2" spans="1:15">
      <c r="A2" s="1" t="s">
        <v>15</v>
      </c>
      <c r="B2" s="1" t="s">
        <v>17</v>
      </c>
      <c r="C2" s="1" t="s">
        <v>16</v>
      </c>
      <c r="D2" s="3" t="s">
        <v>0</v>
      </c>
      <c r="E2" s="3" t="s">
        <v>1</v>
      </c>
      <c r="F2" s="3" t="s">
        <v>2</v>
      </c>
      <c r="G2" s="3" t="s">
        <v>8</v>
      </c>
      <c r="H2" s="3" t="s">
        <v>3</v>
      </c>
      <c r="I2" s="3">
        <v>8</v>
      </c>
      <c r="J2" s="4" t="s">
        <v>4</v>
      </c>
      <c r="K2" s="50" t="s">
        <v>21</v>
      </c>
    </row>
    <row r="4" spans="1:15">
      <c r="A4" s="59" t="str">
        <f>'Sept 24'!A4</f>
        <v>Sheri</v>
      </c>
      <c r="B4" s="59" t="str">
        <f>'Sept 24'!B4</f>
        <v>Szatoti</v>
      </c>
      <c r="C4" s="59" t="str">
        <f>'Sept 24'!C4</f>
        <v>8 Ball Angels</v>
      </c>
      <c r="D4" s="60">
        <f>'Sept 24'!D4+'Oct 1'!D4+'Oct 8'!D4+'Oct 15'!D4+'Oct 22'!D4+'Oct 29'!D4+Week7!D4+Week8!D4+Week9!D4+Week10!D4+Week11!D4+Week12!D4+Week13!D4+Week14!D4+Week15!D4+Week16!D4+Week17!D4+Week18!D4+Week19!D4+Week20!D4+Week21!D4+Week22!D4+Week23!D4+Week24!D4+Week25!D4+Week26!D4+Week27!D4+Week28!D4</f>
        <v>20</v>
      </c>
      <c r="E4" s="60">
        <f>'Sept 24'!E4+'Oct 1'!E4+'Oct 8'!E4+'Oct 15'!E4+'Oct 22'!E4+'Oct 29'!E4+Week7!E4+Week8!E4+Week9!E4+Week10!E4+Week11!E4+Week12!E4+Week13!E4+Week14!E4+Week15!E4+Week16!E4+Week17!E4+Week18!E4+Week19!E4+Week20!E4+Week21!E4+Week22!E4+Week23!E4+Week24!E4+Week25!E4+Week26!E4+Week27!E4+Week28!E4</f>
        <v>11</v>
      </c>
      <c r="F4" s="60">
        <f>'Sept 24'!F4+'Oct 1'!F4+'Oct 8'!F4+'Oct 15'!F4+'Oct 22'!F4+'Oct 29'!F4+Week7!F4+Week8!F4+Week9!F4+Week10!F4+Week11!F4+Week12!F4+Week13!F4+Week14!F4+Week15!F4+Week16!F4+Week17!F4+Week18!F4+Week19!F4+Week20!F4+Week21!F4+Week22!F4+Week23!F4+Week24!F4+Week25!F4+Week26!F4+Week27!F4+Week28!F4</f>
        <v>9</v>
      </c>
      <c r="G4" s="60">
        <f>'Sept 24'!G4+'Oct 1'!G4+'Oct 8'!G4+'Oct 15'!G4+'Oct 22'!G4+'Oct 29'!G4+Week7!G4+Week8!G4+Week9!G4+Week10!G4+Week11!G4+Week12!G4+Week13!G4+Week14!G4+Week15!G4+Week16!G4+Week17!G4+Week18!G4+Week19!G4+Week20!G4+Week21!G4+Week22!G4+Week23!G4+Week24!G4+Week25!G4+Week26!G4+Week27!G4+Week28!G4</f>
        <v>155</v>
      </c>
      <c r="H4" s="60">
        <f>'Sept 24'!H4+'Oct 1'!H4+'Oct 8'!H4+'Oct 15'!H4+'Oct 22'!H4+'Oct 29'!H4+Week7!H4+Week8!H4+Week9!H4+Week10!H4+Week11!H4+Week12!H4+Week13!H4+Week14!H4+Week15!H4+Week16!H4+Week17!H4+Week18!H4+Week19!H4+Week20!H4+Week21!H4+Week22!H4+Week23!H4+Week24!H4+Week25!H4+Week26!H4+Week27!H4+Week28!H4</f>
        <v>0</v>
      </c>
      <c r="I4" s="60">
        <f>'Sept 24'!I4+'Oct 1'!I4+'Oct 8'!I4+'Oct 15'!I4+'Oct 22'!I4+'Oct 29'!I4+Week7!I4+Week8!I4+Week9!I4+Week10!I4+Week11!I4+Week12!I4+Week13!I4+Week14!I4+Week15!I4+Week16!I4+Week17!I4+Week18!I4+Week19!I4+Week20!I4+Week21!I4+Week22!I4+Week23!I4+Week24!I4+Week25!I4+Week26!I4+Week27!I4+Week28!I4</f>
        <v>0</v>
      </c>
      <c r="J4" s="61">
        <f t="shared" ref="J4:J47" si="0">IF(G4=0,0,G4/D4)</f>
        <v>7.75</v>
      </c>
      <c r="K4" s="62">
        <f>'Sept 24'!J4+'Oct 1'!J4+'Oct 8'!J4+'Oct 15'!J4+'Oct 22'!J4+'Oct 29'!J4+Week7!J4+Week8!J4+Week9!J4+Week10!J4+Week11!J4+Week12!J4+Week13!J4+Week14!J4+Week15!J4+Week16!J4+Week17!J4+Week18!J4+Week19!J4+Week20!J4+Week21!J4+Week22!J4+Week23!J4+Week24!J4+Week25!J4+Week26!J4+Week27!J4+Week28!J4</f>
        <v>48</v>
      </c>
      <c r="L4" s="60"/>
      <c r="M4" s="5"/>
      <c r="N4" s="5"/>
      <c r="O4" s="5"/>
    </row>
    <row r="5" spans="1:15">
      <c r="A5" s="59" t="str">
        <f>'Sept 24'!A5</f>
        <v>Heather</v>
      </c>
      <c r="B5" s="59" t="str">
        <f>'Sept 24'!B5</f>
        <v>Nantau</v>
      </c>
      <c r="C5" s="59" t="str">
        <f>'Sept 24'!C5</f>
        <v>8 Ball Angels</v>
      </c>
      <c r="D5" s="60">
        <f>'Sept 24'!D5+'Oct 1'!D5+'Oct 8'!D5+'Oct 15'!D5+'Oct 22'!D5+'Oct 29'!D5+Week7!D5+Week8!D5+Week9!D5+Week10!D5+Week11!D5+Week12!D5+Week13!D5+Week14!D5+Week15!D5+Week16!D5+Week17!D5+Week18!D5+Week19!D5+Week20!D5+Week21!D5+Week22!D5+Week23!D5+Week24!D5+Week25!D5+Week26!D5+Week27!D5+Week28!D5</f>
        <v>15</v>
      </c>
      <c r="E5" s="60">
        <f>'Sept 24'!E5+'Oct 1'!E5+'Oct 8'!E5+'Oct 15'!E5+'Oct 22'!E5+'Oct 29'!E5+Week7!E5+Week8!E5+Week9!E5+Week10!E5+Week11!E5+Week12!E5+Week13!E5+Week14!E5+Week15!E5+Week16!E5+Week17!E5+Week18!E5+Week19!E5+Week20!E5+Week21!E5+Week22!E5+Week23!E5+Week24!E5+Week25!E5+Week26!E5+Week27!E5+Week28!E5</f>
        <v>9</v>
      </c>
      <c r="F5" s="60">
        <f>'Sept 24'!F5+'Oct 1'!F5+'Oct 8'!F5+'Oct 15'!F5+'Oct 22'!F5+'Oct 29'!F5+Week7!F5+Week8!F5+Week9!F5+Week10!F5+Week11!F5+Week12!F5+Week13!F5+Week14!F5+Week15!F5+Week16!F5+Week17!F5+Week18!F5+Week19!F5+Week20!F5+Week21!F5+Week22!F5+Week23!F5+Week24!F5+Week25!F5+Week26!F5+Week27!F5+Week28!F5</f>
        <v>6</v>
      </c>
      <c r="G5" s="60">
        <f>'Sept 24'!G5+'Oct 1'!G5+'Oct 8'!G5+'Oct 15'!G5+'Oct 22'!G5+'Oct 29'!G5+Week7!G5+Week8!G5+Week9!G5+Week10!G5+Week11!G5+Week12!G5+Week13!G5+Week14!G5+Week15!G5+Week16!G5+Week17!G5+Week18!G5+Week19!G5+Week20!G5+Week21!G5+Week22!G5+Week23!G5+Week24!G5+Week25!G5+Week26!G5+Week27!G5+Week28!G5</f>
        <v>125</v>
      </c>
      <c r="H5" s="60">
        <f>'Sept 24'!H5+'Oct 1'!H5+'Oct 8'!H5+'Oct 15'!H5+'Oct 22'!H5+'Oct 29'!H5+Week7!H5+Week8!H5+Week9!H5+Week10!H5+Week11!H5+Week12!H5+Week13!H5+Week14!H5+Week15!H5+Week16!H5+Week17!H5+Week18!H5+Week19!H5+Week20!H5+Week21!H5+Week22!H5+Week23!H5+Week24!H5+Week25!H5+Week26!H5+Week27!H5+Week28!H5</f>
        <v>0</v>
      </c>
      <c r="I5" s="60">
        <f>'Sept 24'!I5+'Oct 1'!I5+'Oct 8'!I5+'Oct 15'!I5+'Oct 22'!I5+'Oct 29'!I5+Week7!I5+Week8!I5+Week9!I5+Week10!I5+Week11!I5+Week12!I5+Week13!I5+Week14!I5+Week15!I5+Week16!I5+Week17!I5+Week18!I5+Week19!I5+Week20!I5+Week21!I5+Week22!I5+Week23!I5+Week24!I5+Week25!I5+Week26!I5+Week27!I5+Week28!I5</f>
        <v>0</v>
      </c>
      <c r="J5" s="61">
        <f t="shared" si="0"/>
        <v>8.3333333333333339</v>
      </c>
      <c r="K5" s="62">
        <f>'Sept 24'!J5+'Oct 1'!J5+'Oct 8'!J5+'Oct 15'!J5+'Oct 22'!J5+'Oct 29'!J5+Week7!J5+Week8!J5+Week9!J5+Week10!J5+Week11!J5+Week12!J5+Week13!J5+Week14!J5+Week15!J5+Week16!J5+Week17!J5+Week18!J5+Week19!J5+Week20!J5+Week21!J5+Week22!J5+Week23!J5+Week24!J5+Week25!J5+Week26!J5+Week27!J5+Week28!J5</f>
        <v>48</v>
      </c>
      <c r="L5" s="63"/>
    </row>
    <row r="6" spans="1:15">
      <c r="A6" s="59" t="str">
        <f>'Sept 24'!A6</f>
        <v>Marcy</v>
      </c>
      <c r="B6" s="59" t="str">
        <f>'Sept 24'!B6</f>
        <v>Power</v>
      </c>
      <c r="C6" s="59" t="str">
        <f>'Sept 24'!C6</f>
        <v>8 Ball Angels</v>
      </c>
      <c r="D6" s="60">
        <f>'Sept 24'!D6+'Oct 1'!D6+'Oct 8'!D6+'Oct 15'!D6+'Oct 22'!D6+'Oct 29'!D6+Week7!D6+Week8!D6+Week9!D6+Week10!D6+Week11!D6+Week12!D6+Week13!D6+Week14!D6+Week15!D6+Week16!D6+Week17!D6+Week18!D6+Week19!D6+Week20!D6+Week21!D6+Week22!D6+Week23!D6+Week24!D6+Week25!D6+Week26!D6+Week27!D6+Week28!D6</f>
        <v>20</v>
      </c>
      <c r="E6" s="60">
        <f>'Sept 24'!E6+'Oct 1'!E6+'Oct 8'!E6+'Oct 15'!E6+'Oct 22'!E6+'Oct 29'!E6+Week7!E6+Week8!E6+Week9!E6+Week10!E6+Week11!E6+Week12!E6+Week13!E6+Week14!E6+Week15!E6+Week16!E6+Week17!E6+Week18!E6+Week19!E6+Week20!E6+Week21!E6+Week22!E6+Week23!E6+Week24!E6+Week25!E6+Week26!E6+Week27!E6+Week28!E6</f>
        <v>9</v>
      </c>
      <c r="F6" s="60">
        <f>'Sept 24'!F6+'Oct 1'!F6+'Oct 8'!F6+'Oct 15'!F6+'Oct 22'!F6+'Oct 29'!F6+Week7!F6+Week8!F6+Week9!F6+Week10!F6+Week11!F6+Week12!F6+Week13!F6+Week14!F6+Week15!F6+Week16!F6+Week17!F6+Week18!F6+Week19!F6+Week20!F6+Week21!F6+Week22!F6+Week23!F6+Week24!F6+Week25!F6+Week26!F6+Week27!F6+Week28!F6</f>
        <v>11</v>
      </c>
      <c r="G6" s="60">
        <f>'Sept 24'!G6+'Oct 1'!G6+'Oct 8'!G6+'Oct 15'!G6+'Oct 22'!G6+'Oct 29'!G6+Week7!G6+Week8!G6+Week9!G6+Week10!G6+Week11!G6+Week12!G6+Week13!G6+Week14!G6+Week15!G6+Week16!G6+Week17!G6+Week18!G6+Week19!G6+Week20!G6+Week21!G6+Week22!G6+Week23!G6+Week24!G6+Week25!G6+Week26!G6+Week27!G6+Week28!G6</f>
        <v>143</v>
      </c>
      <c r="H6" s="60">
        <f>'Sept 24'!H6+'Oct 1'!H6+'Oct 8'!H6+'Oct 15'!H6+'Oct 22'!H6+'Oct 29'!H6+Week7!H6+Week8!H6+Week9!H6+Week10!H6+Week11!H6+Week12!H6+Week13!H6+Week14!H6+Week15!H6+Week16!H6+Week17!H6+Week18!H6+Week19!H6+Week20!H6+Week21!H6+Week22!H6+Week23!H6+Week24!H6+Week25!H6+Week26!H6+Week27!H6+Week28!H6</f>
        <v>0</v>
      </c>
      <c r="I6" s="60">
        <f>'Sept 24'!I6+'Oct 1'!I6+'Oct 8'!I6+'Oct 15'!I6+'Oct 22'!I6+'Oct 29'!I6+Week7!I6+Week8!I6+Week9!I6+Week10!I6+Week11!I6+Week12!I6+Week13!I6+Week14!I6+Week15!I6+Week16!I6+Week17!I6+Week18!I6+Week19!I6+Week20!I6+Week21!I6+Week22!I6+Week23!I6+Week24!I6+Week25!I6+Week26!I6+Week27!I6+Week28!I6</f>
        <v>0</v>
      </c>
      <c r="J6" s="61">
        <f t="shared" si="0"/>
        <v>7.15</v>
      </c>
      <c r="K6" s="62">
        <f>'Sept 24'!J6+'Oct 1'!J6+'Oct 8'!J6+'Oct 15'!J6+'Oct 22'!J6+'Oct 29'!J6+Week7!J6+Week8!J6+Week9!J6+Week10!J6+Week11!J6+Week12!J6+Week13!J6+Week14!J6+Week15!J6+Week16!J6+Week17!J6+Week18!J6+Week19!J6+Week20!J6+Week21!J6+Week22!J6+Week23!J6+Week24!J6+Week25!J6+Week26!J6+Week27!J6+Week28!J6</f>
        <v>48</v>
      </c>
      <c r="L6" s="63"/>
    </row>
    <row r="7" spans="1:15">
      <c r="A7" s="59" t="str">
        <f>'Sept 24'!A7</f>
        <v>Trich</v>
      </c>
      <c r="B7" s="59" t="str">
        <f>'Sept 24'!B7</f>
        <v>Cunningham</v>
      </c>
      <c r="C7" s="59" t="str">
        <f>'Sept 24'!C7</f>
        <v>8 Ball Angels</v>
      </c>
      <c r="D7" s="60">
        <f>'Sept 24'!D7+'Oct 1'!D7+'Oct 8'!D7+'Oct 15'!D7+'Oct 22'!D7+'Oct 29'!D7+Week7!D7+Week8!D7+Week9!D7+Week10!D7+Week11!D7+Week12!D7+Week13!D7+Week14!D7+Week15!D7+Week16!D7+Week17!D7+Week18!D7+Week19!D7+Week20!D7+Week21!D7+Week22!D7+Week23!D7+Week24!D7+Week25!D7+Week26!D7+Week27!D7+Week28!D7</f>
        <v>20</v>
      </c>
      <c r="E7" s="60">
        <f>'Sept 24'!E7+'Oct 1'!E7+'Oct 8'!E7+'Oct 15'!E7+'Oct 22'!E7+'Oct 29'!E7+Week7!E7+Week8!E7+Week9!E7+Week10!E7+Week11!E7+Week12!E7+Week13!E7+Week14!E7+Week15!E7+Week16!E7+Week17!E7+Week18!E7+Week19!E7+Week20!E7+Week21!E7+Week22!E7+Week23!E7+Week24!E7+Week25!E7+Week26!E7+Week27!E7+Week28!E7</f>
        <v>13</v>
      </c>
      <c r="F7" s="60">
        <f>'Sept 24'!F7+'Oct 1'!F7+'Oct 8'!F7+'Oct 15'!F7+'Oct 22'!F7+'Oct 29'!F7+Week7!F7+Week8!F7+Week9!F7+Week10!F7+Week11!F7+Week12!F7+Week13!F7+Week14!F7+Week15!F7+Week16!F7+Week17!F7+Week18!F7+Week19!F7+Week20!F7+Week21!F7+Week22!F7+Week23!F7+Week24!F7+Week25!F7+Week26!F7+Week27!F7+Week28!F7</f>
        <v>7</v>
      </c>
      <c r="G7" s="60">
        <f>'Sept 24'!G7+'Oct 1'!G7+'Oct 8'!G7+'Oct 15'!G7+'Oct 22'!G7+'Oct 29'!G7+Week7!G7+Week8!G7+Week9!G7+Week10!G7+Week11!G7+Week12!G7+Week13!G7+Week14!G7+Week15!G7+Week16!G7+Week17!G7+Week18!G7+Week19!G7+Week20!G7+Week21!G7+Week22!G7+Week23!G7+Week24!G7+Week25!G7+Week26!G7+Week27!G7+Week28!G7</f>
        <v>165</v>
      </c>
      <c r="H7" s="60">
        <f>'Sept 24'!H7+'Oct 1'!H7+'Oct 8'!H7+'Oct 15'!H7+'Oct 22'!H7+'Oct 29'!H7+Week7!H7+Week8!H7+Week9!H7+Week10!H7+Week11!H7+Week12!H7+Week13!H7+Week14!H7+Week15!H7+Week16!H7+Week17!H7+Week18!H7+Week19!H7+Week20!H7+Week21!H7+Week22!H7+Week23!H7+Week24!H7+Week25!H7+Week26!H7+Week27!H7+Week28!H7</f>
        <v>0</v>
      </c>
      <c r="I7" s="60">
        <f>'Sept 24'!I7+'Oct 1'!I7+'Oct 8'!I7+'Oct 15'!I7+'Oct 22'!I7+'Oct 29'!I7+Week7!I7+Week8!I7+Week9!I7+Week10!I7+Week11!I7+Week12!I7+Week13!I7+Week14!I7+Week15!I7+Week16!I7+Week17!I7+Week18!I7+Week19!I7+Week20!I7+Week21!I7+Week22!I7+Week23!I7+Week24!I7+Week25!I7+Week26!I7+Week27!I7+Week28!I7</f>
        <v>0</v>
      </c>
      <c r="J7" s="61">
        <f t="shared" si="0"/>
        <v>8.25</v>
      </c>
      <c r="K7" s="62">
        <f>'Sept 24'!J7+'Oct 1'!J7+'Oct 8'!J7+'Oct 15'!J7+'Oct 22'!J7+'Oct 29'!J7+Week7!J7+Week8!J7+Week9!J7+Week10!J7+Week11!J7+Week12!J7+Week13!J7+Week14!J7+Week15!J7+Week16!J7+Week17!J7+Week18!J7+Week19!J7+Week20!J7+Week21!J7+Week22!J7+Week23!J7+Week24!J7+Week25!J7+Week26!J7+Week27!J7+Week28!J7</f>
        <v>48</v>
      </c>
      <c r="L7" s="63"/>
    </row>
    <row r="8" spans="1:15">
      <c r="A8" s="59" t="str">
        <f>'Sept 24'!A8</f>
        <v>Melissa</v>
      </c>
      <c r="B8" s="59" t="str">
        <f>'Sept 24'!B8</f>
        <v>Lockheart</v>
      </c>
      <c r="C8" s="59" t="str">
        <f>'Sept 24'!C8</f>
        <v>8 Ball Angels</v>
      </c>
      <c r="D8" s="60">
        <f>'Sept 24'!D8+'Oct 1'!D8+'Oct 8'!D8+'Oct 15'!D8+'Oct 22'!D8+'Oct 29'!D8+Week7!D8+Week8!D8+Week9!D8+Week10!D8+Week11!D8+Week12!D8+Week13!D8+Week14!D8+Week15!D8+Week16!D8+Week17!D8+Week18!D8+Week19!D8+Week20!D8+Week21!D8+Week22!D8+Week23!D8+Week24!D8+Week25!D8+Week26!D8+Week27!D8+Week28!D8</f>
        <v>15</v>
      </c>
      <c r="E8" s="60">
        <f>'Sept 24'!E8+'Oct 1'!E8+'Oct 8'!E8+'Oct 15'!E8+'Oct 22'!E8+'Oct 29'!E8+Week7!E8+Week8!E8+Week9!E8+Week10!E8+Week11!E8+Week12!E8+Week13!E8+Week14!E8+Week15!E8+Week16!E8+Week17!E8+Week18!E8+Week19!E8+Week20!E8+Week21!E8+Week22!E8+Week23!E8+Week24!E8+Week25!E8+Week26!E8+Week27!E8+Week28!E8</f>
        <v>3</v>
      </c>
      <c r="F8" s="60">
        <f>'Sept 24'!F8+'Oct 1'!F8+'Oct 8'!F8+'Oct 15'!F8+'Oct 22'!F8+'Oct 29'!F8+Week7!F8+Week8!F8+Week9!F8+Week10!F8+Week11!F8+Week12!F8+Week13!F8+Week14!F8+Week15!F8+Week16!F8+Week17!F8+Week18!F8+Week19!F8+Week20!F8+Week21!F8+Week22!F8+Week23!F8+Week24!F8+Week25!F8+Week26!F8+Week27!F8+Week28!F8</f>
        <v>12</v>
      </c>
      <c r="G8" s="60">
        <f>'Sept 24'!G8+'Oct 1'!G8+'Oct 8'!G8+'Oct 15'!G8+'Oct 22'!G8+'Oct 29'!G8+Week7!G8+Week8!G8+Week9!G8+Week10!G8+Week11!G8+Week12!G8+Week13!G8+Week14!G8+Week15!G8+Week16!G8+Week17!G8+Week18!G8+Week19!G8+Week20!G8+Week21!G8+Week22!G8+Week23!G8+Week24!G8+Week25!G8+Week26!G8+Week27!G8+Week28!G8</f>
        <v>94</v>
      </c>
      <c r="H8" s="60">
        <f>'Sept 24'!H8+'Oct 1'!H8+'Oct 8'!H8+'Oct 15'!H8+'Oct 22'!H8+'Oct 29'!H8+Week7!H8+Week8!H8+Week9!H8+Week10!H8+Week11!H8+Week12!H8+Week13!H8+Week14!H8+Week15!H8+Week16!H8+Week17!H8+Week18!H8+Week19!H8+Week20!H8+Week21!H8+Week22!H8+Week23!H8+Week24!H8+Week25!H8+Week26!H8+Week27!H8+Week28!H8</f>
        <v>0</v>
      </c>
      <c r="I8" s="60">
        <f>'Sept 24'!I8+'Oct 1'!I8+'Oct 8'!I8+'Oct 15'!I8+'Oct 22'!I8+'Oct 29'!I8+Week7!I8+Week8!I8+Week9!I8+Week10!I8+Week11!I8+Week12!I8+Week13!I8+Week14!I8+Week15!I8+Week16!I8+Week17!I8+Week18!I8+Week19!I8+Week20!I8+Week21!I8+Week22!I8+Week23!I8+Week24!I8+Week25!I8+Week26!I8+Week27!I8+Week28!I8</f>
        <v>0</v>
      </c>
      <c r="J8" s="61">
        <f t="shared" si="0"/>
        <v>6.2666666666666666</v>
      </c>
      <c r="K8" s="62">
        <f>'Sept 24'!J8+'Oct 1'!J8+'Oct 8'!J8+'Oct 15'!J8+'Oct 22'!J8+'Oct 29'!J8+Week7!J8+Week8!J8+Week9!J8+Week10!J8+Week11!J8+Week12!J8+Week13!J8+Week14!J8+Week15!J8+Week16!J8+Week17!J8+Week18!J8+Week19!J8+Week20!J8+Week21!J8+Week22!J8+Week23!J8+Week24!J8+Week25!J8+Week26!J8+Week27!J8+Week28!J8</f>
        <v>36</v>
      </c>
      <c r="L8" s="63"/>
    </row>
    <row r="9" spans="1:15">
      <c r="A9" s="64" t="str">
        <f>'Sept 24'!A9</f>
        <v>Len  *</v>
      </c>
      <c r="B9" s="64" t="str">
        <f>'Sept 24'!B9</f>
        <v xml:space="preserve">Meloche  </v>
      </c>
      <c r="C9" s="64" t="str">
        <f>'Sept 24'!C9</f>
        <v>8 Ball Angels</v>
      </c>
      <c r="D9" s="65">
        <f>'Sept 24'!D9+'Oct 1'!D9+'Oct 8'!D9+'Oct 15'!D9+'Oct 22'!D9+'Oct 29'!D9+Week7!D9+Week8!D9+Week9!D9+Week10!D9+Week11!D9+Week12!D9+Week13!D9+Week14!D9+Week15!D9+Week16!D9+Week17!D9+Week18!D9+Week19!D9+Week20!D9+Week21!D9+Week22!D9+Week23!D9+Week24!D9+Week25!D9+Week26!D9+Week27!D9+Week28!D9</f>
        <v>5</v>
      </c>
      <c r="E9" s="65">
        <f>'Sept 24'!E9+'Oct 1'!E9+'Oct 8'!E9+'Oct 15'!E9+'Oct 22'!E9+'Oct 29'!E9+Week7!E9+Week8!E9+Week9!E9+Week10!E9+Week11!E9+Week12!E9+Week13!E9+Week14!E9+Week15!E9+Week16!E9+Week17!E9+Week18!E9+Week19!E9+Week20!E9+Week21!E9+Week22!E9+Week23!E9+Week24!E9+Week25!E9+Week26!E9+Week27!E9+Week28!E9</f>
        <v>2</v>
      </c>
      <c r="F9" s="65">
        <f>'Sept 24'!F9+'Oct 1'!F9+'Oct 8'!F9+'Oct 15'!F9+'Oct 22'!F9+'Oct 29'!F9+Week7!F9+Week8!F9+Week9!F9+Week10!F9+Week11!F9+Week12!F9+Week13!F9+Week14!F9+Week15!F9+Week16!F9+Week17!F9+Week18!F9+Week19!F9+Week20!F9+Week21!F9+Week22!F9+Week23!F9+Week24!F9+Week25!F9+Week26!F9+Week27!F9+Week28!F9</f>
        <v>3</v>
      </c>
      <c r="G9" s="65">
        <f>'Sept 24'!G9+'Oct 1'!G9+'Oct 8'!G9+'Oct 15'!G9+'Oct 22'!G9+'Oct 29'!G9+Week7!G9+Week8!G9+Week9!G9+Week10!G9+Week11!G9+Week12!G9+Week13!G9+Week14!G9+Week15!G9+Week16!G9+Week17!G9+Week18!G9+Week19!G9+Week20!G9+Week21!G9+Week22!G9+Week23!G9+Week24!G9+Week25!G9+Week26!G9+Week27!G9+Week28!G9</f>
        <v>37</v>
      </c>
      <c r="H9" s="65">
        <f>'Sept 24'!H9+'Oct 1'!H9+'Oct 8'!H9+'Oct 15'!H9+'Oct 22'!H9+'Oct 29'!H9+Week7!H9+Week8!H9+Week9!H9+Week10!H9+Week11!H9+Week12!H9+Week13!H9+Week14!H9+Week15!H9+Week16!H9+Week17!H9+Week18!H9+Week19!H9+Week20!H9+Week21!H9+Week22!H9+Week23!H9+Week24!H9+Week25!H9+Week26!H9+Week27!H9+Week28!H9</f>
        <v>0</v>
      </c>
      <c r="I9" s="65">
        <f>'Sept 24'!I9+'Oct 1'!I9+'Oct 8'!I9+'Oct 15'!I9+'Oct 22'!I9+'Oct 29'!I9+Week7!I9+Week8!I9+Week9!I9+Week10!I9+Week11!I9+Week12!I9+Week13!I9+Week14!I9+Week15!I9+Week16!I9+Week17!I9+Week18!I9+Week19!I9+Week20!I9+Week21!I9+Week22!I9+Week23!I9+Week24!I9+Week25!I9+Week26!I9+Week27!I9+Week28!I9</f>
        <v>0</v>
      </c>
      <c r="J9" s="66">
        <f t="shared" si="0"/>
        <v>7.4</v>
      </c>
      <c r="K9" s="67">
        <f>'Sept 24'!J9+'Oct 1'!J9+'Oct 8'!J9+'Oct 15'!J9+'Oct 22'!J9+'Oct 29'!J9+Week7!J9+Week8!J9+Week9!J9+Week10!J9+Week11!J9+Week12!J9+Week13!J9+Week14!J9+Week15!J9+Week16!J9+Week17!J9+Week18!J9+Week19!J9+Week20!J9+Week21!J9+Week22!J9+Week23!J9+Week24!J9+Week25!J9+Week26!J9+Week27!J9+Week28!J9</f>
        <v>0</v>
      </c>
      <c r="L9" s="68"/>
    </row>
    <row r="10" spans="1:15">
      <c r="A10" s="59" t="str">
        <f>'Sept 24'!A13</f>
        <v>Dave</v>
      </c>
      <c r="B10" s="59" t="str">
        <f>'Sept 24'!B13</f>
        <v>Knuckle</v>
      </c>
      <c r="C10" s="59" t="str">
        <f>'Sept 24'!C13</f>
        <v>Shark Bandits</v>
      </c>
      <c r="D10" s="60">
        <f>'Sept 24'!D13+'Oct 1'!D13+'Oct 8'!D13+'Oct 15'!D13+'Oct 22'!D13+'Oct 29'!D13+Week7!D13+Week8!D13+Week9!D13+Week10!D13+Week11!D13+Week12!D13+Week13!D13+Week14!D13+Week15!D13+Week16!D13+Week17!D13+Week18!D13+Week19!D13+Week20!D13+Week21!D13+Week22!D13+Week23!D13+Week24!D13+Week25!D13+Week26!D13+Week27!D13+Week28!D13</f>
        <v>5</v>
      </c>
      <c r="E10" s="60">
        <f>'Sept 24'!E13+'Oct 1'!E13+'Oct 8'!E13+'Oct 15'!E13+'Oct 22'!E13+'Oct 29'!E13+Week7!E13+Week8!E13+Week9!E13+Week10!E13+Week11!E13+Week12!E13+Week13!E13+Week14!E13+Week15!E13+Week16!E13+Week17!E13+Week18!E13+Week19!E13+Week20!E13+Week21!E13+Week22!E13+Week23!E13+Week24!E13+Week25!E13+Week26!E13+Week27!E13+Week28!E13</f>
        <v>2</v>
      </c>
      <c r="F10" s="60">
        <f>'Sept 24'!F13+'Oct 1'!F13+'Oct 8'!F13+'Oct 15'!F13+'Oct 22'!F13+'Oct 29'!F13+Week7!F13+Week8!F13+Week9!F13+Week10!F13+Week11!F13+Week12!F13+Week13!F13+Week14!F13+Week15!F13+Week16!F13+Week17!F13+Week18!F13+Week19!F13+Week20!F13+Week21!F13+Week22!F13+Week23!F13+Week24!F13+Week25!F13+Week26!F13+Week27!F13+Week28!F13</f>
        <v>3</v>
      </c>
      <c r="G10" s="60">
        <f>'Sept 24'!G13+'Oct 1'!G13+'Oct 8'!G13+'Oct 15'!G13+'Oct 22'!G13+'Oct 29'!G13+Week7!G13+Week8!G13+Week9!G13+Week10!G13+Week11!G13+Week12!G13+Week13!G13+Week14!G13+Week15!G13+Week16!G13+Week17!G13+Week18!G13+Week19!G13+Week20!G13+Week21!G13+Week22!G13+Week23!G13+Week24!G13+Week25!G13+Week26!G13+Week27!G13+Week28!G13</f>
        <v>40</v>
      </c>
      <c r="H10" s="60">
        <f>'Sept 24'!H13+'Oct 1'!H13+'Oct 8'!H13+'Oct 15'!H13+'Oct 22'!H13+'Oct 29'!H13+Week7!H13+Week8!H13+Week9!H13+Week10!H13+Week11!H13+Week12!H13+Week13!H13+Week14!H13+Week15!H13+Week16!H13+Week17!H13+Week18!H13+Week19!H13+Week20!H13+Week21!H13+Week22!H13+Week23!H13+Week24!H13+Week25!H13+Week26!H13+Week27!H13+Week28!H13</f>
        <v>0</v>
      </c>
      <c r="I10" s="60">
        <f>'Sept 24'!I13+'Oct 1'!I13+'Oct 8'!I13+'Oct 15'!I13+'Oct 22'!I13+'Oct 29'!I13+Week7!I13+Week8!I13+Week9!I13+Week10!I13+Week11!I13+Week12!I13+Week13!I13+Week14!I13+Week15!I13+Week16!I13+Week17!I13+Week18!I13+Week19!I13+Week20!I13+Week21!I13+Week22!I13+Week23!I13+Week24!I13+Week25!I13+Week26!I13+Week27!I13+Week28!I13</f>
        <v>0</v>
      </c>
      <c r="J10" s="61">
        <f t="shared" si="0"/>
        <v>8</v>
      </c>
      <c r="K10" s="62">
        <f>'Sept 24'!J13+'Oct 1'!J13+'Oct 8'!J13+'Oct 15'!J13+'Oct 22'!J13+'Oct 29'!J13+Week7!J13+Week8!J13+Week9!J13+Week10!J13+Week11!J13+Week12!J13+Week13!J13+Week14!J13+Week15!J13+Week16!J13+Week17!J13+Week18!J13+Week19!J13+Week20!J13+Week21!J13+Week22!J13+Week23!J13+Week24!J13+Week25!J13+Week26!J13+Week27!J13+Week28!J13</f>
        <v>12</v>
      </c>
      <c r="L10" s="63"/>
    </row>
    <row r="11" spans="1:15">
      <c r="A11" s="59" t="str">
        <f>'Sept 24'!A14</f>
        <v>Al</v>
      </c>
      <c r="B11" s="59" t="str">
        <f>'Sept 24'!B14</f>
        <v>Carrier</v>
      </c>
      <c r="C11" s="59" t="str">
        <f>'Sept 24'!C14</f>
        <v>Shark Bandits</v>
      </c>
      <c r="D11" s="60">
        <f>'Sept 24'!D14+'Oct 1'!D14+'Oct 8'!D14+'Oct 15'!D14+'Oct 22'!D14+'Oct 29'!D14+Week7!D14+Week8!D14+Week9!D14+Week10!D14+Week11!D14+Week12!D14+Week13!D14+Week14!D14+Week15!D14+Week16!D14+Week17!D14+Week18!D14+Week19!D14+Week20!D14+Week21!D14+Week22!D14+Week23!D14+Week24!D14+Week25!D14+Week26!D14+Week27!D14+Week28!D14</f>
        <v>20</v>
      </c>
      <c r="E11" s="60">
        <f>'Sept 24'!E14+'Oct 1'!E14+'Oct 8'!E14+'Oct 15'!E14+'Oct 22'!E14+'Oct 29'!E14+Week7!E14+Week8!E14+Week9!E14+Week10!E14+Week11!E14+Week12!E14+Week13!E14+Week14!E14+Week15!E14+Week16!E14+Week17!E14+Week18!E14+Week19!E14+Week20!E14+Week21!E14+Week22!E14+Week23!E14+Week24!E14+Week25!E14+Week26!E14+Week27!E14+Week28!E14</f>
        <v>10</v>
      </c>
      <c r="F11" s="60">
        <f>'Sept 24'!F14+'Oct 1'!F14+'Oct 8'!F14+'Oct 15'!F14+'Oct 22'!F14+'Oct 29'!F14+Week7!F14+Week8!F14+Week9!F14+Week10!F14+Week11!F14+Week12!F14+Week13!F14+Week14!F14+Week15!F14+Week16!F14+Week17!F14+Week18!F14+Week19!F14+Week20!F14+Week21!F14+Week22!F14+Week23!F14+Week24!F14+Week25!F14+Week26!F14+Week27!F14+Week28!F14</f>
        <v>10</v>
      </c>
      <c r="G11" s="60">
        <f>'Sept 24'!G14+'Oct 1'!G14+'Oct 8'!G14+'Oct 15'!G14+'Oct 22'!G14+'Oct 29'!G14+Week7!G14+Week8!G14+Week9!G14+Week10!G14+Week11!G14+Week12!G14+Week13!G14+Week14!G14+Week15!G14+Week16!G14+Week17!G14+Week18!G14+Week19!G14+Week20!G14+Week21!G14+Week22!G14+Week23!G14+Week24!G14+Week25!G14+Week26!G14+Week27!G14+Week28!G14</f>
        <v>158</v>
      </c>
      <c r="H11" s="60">
        <f>'Sept 24'!H14+'Oct 1'!H14+'Oct 8'!H14+'Oct 15'!H14+'Oct 22'!H14+'Oct 29'!H14+Week7!H14+Week8!H14+Week9!H14+Week10!H14+Week11!H14+Week12!H14+Week13!H14+Week14!H14+Week15!H14+Week16!H14+Week17!H14+Week18!H14+Week19!H14+Week20!H14+Week21!H14+Week22!H14+Week23!H14+Week24!H14+Week25!H14+Week26!H14+Week27!H14+Week28!H14</f>
        <v>0</v>
      </c>
      <c r="I11" s="60">
        <f>'Sept 24'!I14+'Oct 1'!I14+'Oct 8'!I14+'Oct 15'!I14+'Oct 22'!I14+'Oct 29'!I14+Week7!I14+Week8!I14+Week9!I14+Week10!I14+Week11!I14+Week12!I14+Week13!I14+Week14!I14+Week15!I14+Week16!I14+Week17!I14+Week18!I14+Week19!I14+Week20!I14+Week21!I14+Week22!I14+Week23!I14+Week24!I14+Week25!I14+Week26!I14+Week27!I14+Week28!I14</f>
        <v>0</v>
      </c>
      <c r="J11" s="61">
        <f t="shared" si="0"/>
        <v>7.9</v>
      </c>
      <c r="K11" s="62">
        <f>'Sept 24'!J14+'Oct 1'!J14+'Oct 8'!J14+'Oct 15'!J14+'Oct 22'!J14+'Oct 29'!J14+Week7!J14+Week8!J14+Week9!J14+Week10!J14+Week11!J14+Week12!J14+Week13!J14+Week14!J14+Week15!J14+Week16!J14+Week17!J14+Week18!J14+Week19!J14+Week20!J14+Week21!J14+Week22!J14+Week23!J14+Week24!J14+Week25!J14+Week26!J14+Week27!J14+Week28!J14</f>
        <v>48</v>
      </c>
      <c r="L11" s="63"/>
    </row>
    <row r="12" spans="1:15">
      <c r="A12" s="59" t="str">
        <f>'Sept 24'!A15</f>
        <v>Dave</v>
      </c>
      <c r="B12" s="59" t="str">
        <f>'Sept 24'!B15</f>
        <v>Momney</v>
      </c>
      <c r="C12" s="59" t="str">
        <f>'Sept 24'!C15</f>
        <v>Shark Bandits</v>
      </c>
      <c r="D12" s="60">
        <f>'Sept 24'!D15+'Oct 1'!D15+'Oct 8'!D15+'Oct 15'!D15+'Oct 22'!D15+'Oct 29'!D15+Week7!D15+Week8!D15+Week9!D15+Week10!D15+Week11!D15+Week12!D15+Week13!D15+Week14!D15+Week15!D15+Week16!D15+Week17!D15+Week18!D15+Week19!D15+Week20!D15+Week21!D15+Week22!D15+Week23!D15+Week24!D15+Week25!D15+Week26!D15+Week27!D15+Week28!D15</f>
        <v>15</v>
      </c>
      <c r="E12" s="60">
        <f>'Sept 24'!E15+'Oct 1'!E15+'Oct 8'!E15+'Oct 15'!E15+'Oct 22'!E15+'Oct 29'!E15+Week7!E15+Week8!E15+Week9!E15+Week10!E15+Week11!E15+Week12!E15+Week13!E15+Week14!E15+Week15!E15+Week16!E15+Week17!E15+Week18!E15+Week19!E15+Week20!E15+Week21!E15+Week22!E15+Week23!E15+Week24!E15+Week25!E15+Week26!E15+Week27!E15+Week28!E15</f>
        <v>7</v>
      </c>
      <c r="F12" s="60">
        <f>'Sept 24'!F15+'Oct 1'!F15+'Oct 8'!F15+'Oct 15'!F15+'Oct 22'!F15+'Oct 29'!F15+Week7!F15+Week8!F15+Week9!F15+Week10!F15+Week11!F15+Week12!F15+Week13!F15+Week14!F15+Week15!F15+Week16!F15+Week17!F15+Week18!F15+Week19!F15+Week20!F15+Week21!F15+Week22!F15+Week23!F15+Week24!F15+Week25!F15+Week26!F15+Week27!F15+Week28!F15</f>
        <v>8</v>
      </c>
      <c r="G12" s="60">
        <f>'Sept 24'!G15+'Oct 1'!G15+'Oct 8'!G15+'Oct 15'!G15+'Oct 22'!G15+'Oct 29'!G15+Week7!G15+Week8!G15+Week9!G15+Week10!G15+Week11!G15+Week12!G15+Week13!G15+Week14!G15+Week15!G15+Week16!G15+Week17!G15+Week18!G15+Week19!G15+Week20!G15+Week21!G15+Week22!G15+Week23!G15+Week24!G15+Week25!G15+Week26!G15+Week27!G15+Week28!G15</f>
        <v>115</v>
      </c>
      <c r="H12" s="60">
        <f>'Sept 24'!H15+'Oct 1'!H15+'Oct 8'!H15+'Oct 15'!H15+'Oct 22'!H15+'Oct 29'!H15+Week7!H15+Week8!H15+Week9!H15+Week10!H15+Week11!H15+Week12!H15+Week13!H15+Week14!H15+Week15!H15+Week16!H15+Week17!H15+Week18!H15+Week19!H15+Week20!H15+Week21!H15+Week22!H15+Week23!H15+Week24!H15+Week25!H15+Week26!H15+Week27!H15+Week28!H15</f>
        <v>0</v>
      </c>
      <c r="I12" s="60">
        <f>'Sept 24'!I15+'Oct 1'!I15+'Oct 8'!I15+'Oct 15'!I15+'Oct 22'!I15+'Oct 29'!I15+Week7!I15+Week8!I15+Week9!I15+Week10!I15+Week11!I15+Week12!I15+Week13!I15+Week14!I15+Week15!I15+Week16!I15+Week17!I15+Week18!I15+Week19!I15+Week20!I15+Week21!I15+Week22!I15+Week23!I15+Week24!I15+Week25!I15+Week26!I15+Week27!I15+Week28!I15</f>
        <v>0</v>
      </c>
      <c r="J12" s="61">
        <f t="shared" si="0"/>
        <v>7.666666666666667</v>
      </c>
      <c r="K12" s="62">
        <f>'Sept 24'!J15+'Oct 1'!J15+'Oct 8'!J15+'Oct 15'!J15+'Oct 22'!J15+'Oct 29'!J15+Week7!J15+Week8!J15+Week9!J15+Week10!J15+Week11!J15+Week12!J15+Week13!J15+Week14!J15+Week15!J15+Week16!J15+Week17!J15+Week18!J15+Week19!J15+Week20!J15+Week21!J15+Week22!J15+Week23!J15+Week24!J15+Week25!J15+Week26!J15+Week27!J15+Week28!J15</f>
        <v>36</v>
      </c>
      <c r="L12" s="63"/>
    </row>
    <row r="13" spans="1:15">
      <c r="A13" s="59" t="str">
        <f>'Sept 24'!A16</f>
        <v>Dan</v>
      </c>
      <c r="B13" s="59" t="str">
        <f>'Sept 24'!B16</f>
        <v>Demarce</v>
      </c>
      <c r="C13" s="59" t="str">
        <f>'Sept 24'!C16</f>
        <v>Shark Bandits</v>
      </c>
      <c r="D13" s="60">
        <f>'Sept 24'!D16+'Oct 1'!D16+'Oct 8'!D16+'Oct 15'!D16+'Oct 22'!D16+'Oct 29'!D16+Week7!D16+Week8!D16+Week9!D16+Week10!D16+Week11!D16+Week12!D16+Week13!D16+Week14!D16+Week15!D16+Week16!D16+Week17!D16+Week18!D16+Week19!D16+Week20!D16+Week21!D16+Week22!D16+Week23!D16+Week24!D16+Week25!D16+Week26!D16+Week27!D16+Week28!D16</f>
        <v>15</v>
      </c>
      <c r="E13" s="60">
        <f>'Sept 24'!E16+'Oct 1'!E16+'Oct 8'!E16+'Oct 15'!E16+'Oct 22'!E16+'Oct 29'!E16+Week7!E16+Week8!E16+Week9!E16+Week10!E16+Week11!E16+Week12!E16+Week13!E16+Week14!E16+Week15!E16+Week16!E16+Week17!E16+Week18!E16+Week19!E16+Week20!E16+Week21!E16+Week22!E16+Week23!E16+Week24!E16+Week25!E16+Week26!E16+Week27!E16+Week28!E16</f>
        <v>7</v>
      </c>
      <c r="F13" s="60">
        <f>'Sept 24'!F16+'Oct 1'!F16+'Oct 8'!F16+'Oct 15'!F16+'Oct 22'!F16+'Oct 29'!F16+Week7!F16+Week8!F16+Week9!F16+Week10!F16+Week11!F16+Week12!F16+Week13!F16+Week14!F16+Week15!F16+Week16!F16+Week17!F16+Week18!F16+Week19!F16+Week20!F16+Week21!F16+Week22!F16+Week23!F16+Week24!F16+Week25!F16+Week26!F16+Week27!F16+Week28!F16</f>
        <v>8</v>
      </c>
      <c r="G13" s="60">
        <f>'Sept 24'!G16+'Oct 1'!G16+'Oct 8'!G16+'Oct 15'!G16+'Oct 22'!G16+'Oct 29'!G16+Week7!G16+Week8!G16+Week9!G16+Week10!G16+Week11!G16+Week12!G16+Week13!G16+Week14!G16+Week15!G16+Week16!G16+Week17!G16+Week18!G16+Week19!G16+Week20!G16+Week21!G16+Week22!G16+Week23!G16+Week24!G16+Week25!G16+Week26!G16+Week27!G16+Week28!G16</f>
        <v>114</v>
      </c>
      <c r="H13" s="60">
        <f>'Sept 24'!H16+'Oct 1'!H16+'Oct 8'!H16+'Oct 15'!H16+'Oct 22'!H16+'Oct 29'!H16+Week7!H16+Week8!H16+Week9!H16+Week10!H16+Week11!H16+Week12!H16+Week13!H16+Week14!H16+Week15!H16+Week16!H16+Week17!H16+Week18!H16+Week19!H16+Week20!H16+Week21!H16+Week22!H16+Week23!H16+Week24!H16+Week25!H16+Week26!H16+Week27!H16+Week28!H16</f>
        <v>0</v>
      </c>
      <c r="I13" s="60">
        <f>'Sept 24'!I16+'Oct 1'!I16+'Oct 8'!I16+'Oct 15'!I16+'Oct 22'!I16+'Oct 29'!I16+Week7!I16+Week8!I16+Week9!I16+Week10!I16+Week11!I16+Week12!I16+Week13!I16+Week14!I16+Week15!I16+Week16!I16+Week17!I16+Week18!I16+Week19!I16+Week20!I16+Week21!I16+Week22!I16+Week23!I16+Week24!I16+Week25!I16+Week26!I16+Week27!I16+Week28!I16</f>
        <v>0</v>
      </c>
      <c r="J13" s="61">
        <f t="shared" si="0"/>
        <v>7.6</v>
      </c>
      <c r="K13" s="62">
        <f>'Sept 24'!J16+'Oct 1'!J16+'Oct 8'!J16+'Oct 15'!J16+'Oct 22'!J16+'Oct 29'!J16+Week7!J16+Week8!J16+Week9!J16+Week10!J16+Week11!J16+Week12!J16+Week13!J16+Week14!J16+Week15!J16+Week16!J16+Week17!J16+Week18!J16+Week19!J16+Week20!J16+Week21!J16+Week22!J16+Week23!J16+Week24!J16+Week25!J16+Week26!J16+Week27!J16+Week28!J16</f>
        <v>36</v>
      </c>
      <c r="L13" s="63"/>
    </row>
    <row r="14" spans="1:15">
      <c r="A14" s="59" t="str">
        <f>'Sept 24'!A17</f>
        <v>Tony</v>
      </c>
      <c r="B14" s="59" t="str">
        <f>'Sept 24'!B17</f>
        <v>Caradonna</v>
      </c>
      <c r="C14" s="59" t="str">
        <f>'Sept 24'!C17</f>
        <v>Shark Bandits</v>
      </c>
      <c r="D14" s="60">
        <f>'Sept 24'!D17+'Oct 1'!D17+'Oct 8'!D17+'Oct 15'!D17+'Oct 22'!D17+'Oct 29'!D17+Week7!D17+Week8!D17+Week9!D17+Week10!D17+Week11!D17+Week12!D17+Week13!D17+Week14!D17+Week15!D17+Week16!D17+Week17!D17+Week18!D17+Week19!D17+Week20!D17+Week21!D17+Week22!D17+Week23!D17+Week24!D17+Week25!D17+Week26!D17+Week27!D17+Week28!D17</f>
        <v>15</v>
      </c>
      <c r="E14" s="60">
        <f>'Sept 24'!E17+'Oct 1'!E17+'Oct 8'!E17+'Oct 15'!E17+'Oct 22'!E17+'Oct 29'!E17+Week7!E17+Week8!E17+Week9!E17+Week10!E17+Week11!E17+Week12!E17+Week13!E17+Week14!E17+Week15!E17+Week16!E17+Week17!E17+Week18!E17+Week19!E17+Week20!E17+Week21!E17+Week22!E17+Week23!E17+Week24!E17+Week25!E17+Week26!E17+Week27!E17+Week28!E17</f>
        <v>5</v>
      </c>
      <c r="F14" s="60">
        <f>'Sept 24'!F17+'Oct 1'!F17+'Oct 8'!F17+'Oct 15'!F17+'Oct 22'!F17+'Oct 29'!F17+Week7!F17+Week8!F17+Week9!F17+Week10!F17+Week11!F17+Week12!F17+Week13!F17+Week14!F17+Week15!F17+Week16!F17+Week17!F17+Week18!F17+Week19!F17+Week20!F17+Week21!F17+Week22!F17+Week23!F17+Week24!F17+Week25!F17+Week26!F17+Week27!F17+Week28!F17</f>
        <v>10</v>
      </c>
      <c r="G14" s="60">
        <f>'Sept 24'!G17+'Oct 1'!G17+'Oct 8'!G17+'Oct 15'!G17+'Oct 22'!G17+'Oct 29'!G17+Week7!G17+Week8!G17+Week9!G17+Week10!G17+Week11!G17+Week12!G17+Week13!G17+Week14!G17+Week15!G17+Week16!G17+Week17!G17+Week18!G17+Week19!G17+Week20!G17+Week21!G17+Week22!G17+Week23!G17+Week24!G17+Week25!G17+Week26!G17+Week27!G17+Week28!G17</f>
        <v>100</v>
      </c>
      <c r="H14" s="60">
        <f>'Sept 24'!H17+'Oct 1'!H17+'Oct 8'!H17+'Oct 15'!H17+'Oct 22'!H17+'Oct 29'!H17+Week7!H17+Week8!H17+Week9!H17+Week10!H17+Week11!H17+Week12!H17+Week13!H17+Week14!H17+Week15!H17+Week16!H17+Week17!H17+Week18!H17+Week19!H17+Week20!H17+Week21!H17+Week22!H17+Week23!H17+Week24!H17+Week25!H17+Week26!H17+Week27!H17+Week28!H17</f>
        <v>0</v>
      </c>
      <c r="I14" s="60">
        <f>'Sept 24'!I17+'Oct 1'!I17+'Oct 8'!I17+'Oct 15'!I17+'Oct 22'!I17+'Oct 29'!I17+Week7!I17+Week8!I17+Week9!I17+Week10!I17+Week11!I17+Week12!I17+Week13!I17+Week14!I17+Week15!I17+Week16!I17+Week17!I17+Week18!I17+Week19!I17+Week20!I17+Week21!I17+Week22!I17+Week23!I17+Week24!I17+Week25!I17+Week26!I17+Week27!I17+Week28!I17</f>
        <v>0</v>
      </c>
      <c r="J14" s="61">
        <f t="shared" si="0"/>
        <v>6.666666666666667</v>
      </c>
      <c r="K14" s="62">
        <f>'Sept 24'!J17+'Oct 1'!J17+'Oct 8'!J17+'Oct 15'!J17+'Oct 22'!J17+'Oct 29'!J17+Week7!J17+Week8!J17+Week9!J17+Week10!J17+Week11!J17+Week12!J17+Week13!J17+Week14!J17+Week15!J17+Week16!J17+Week17!J17+Week18!J17+Week19!J17+Week20!J17+Week21!J17+Week22!J17+Week23!J17+Week24!J17+Week25!J17+Week26!J17+Week27!J17+Week28!J17</f>
        <v>36</v>
      </c>
      <c r="L14" s="63"/>
    </row>
    <row r="15" spans="1:15">
      <c r="A15" s="64" t="str">
        <f>'Sept 24'!A18</f>
        <v>Dave</v>
      </c>
      <c r="B15" s="64" t="str">
        <f>'Sept 24'!B18</f>
        <v>Williams</v>
      </c>
      <c r="C15" s="64" t="str">
        <f>'Sept 24'!C18</f>
        <v>Shark Bandits</v>
      </c>
      <c r="D15" s="65">
        <f>'Sept 24'!D18+'Oct 1'!D18+'Oct 8'!D18+'Oct 15'!D18+'Oct 22'!D18+'Oct 29'!D18+Week7!D18+Week8!D18+Week9!D18+Week10!D18+Week11!D18+Week12!D18+Week13!D18+Week14!D18+Week15!D18+Week16!D18+Week17!D18+Week18!D18+Week19!D18+Week20!D18+Week21!D18+Week22!D18+Week23!D18+Week24!D18+Week25!D18+Week26!D18+Week27!D18+Week28!D18</f>
        <v>10</v>
      </c>
      <c r="E15" s="65">
        <f>'Sept 24'!E18+'Oct 1'!E18+'Oct 8'!E18+'Oct 15'!E18+'Oct 22'!E18+'Oct 29'!E18+Week7!E18+Week8!E18+Week9!E18+Week10!E18+Week11!E18+Week12!E18+Week13!E18+Week14!E18+Week15!E18+Week16!E18+Week17!E18+Week18!E18+Week19!E18+Week20!E18+Week21!E18+Week22!E18+Week23!E18+Week24!E18+Week25!E18+Week26!E18+Week27!E18+Week28!E18</f>
        <v>7</v>
      </c>
      <c r="F15" s="65">
        <f>'Sept 24'!F18+'Oct 1'!F18+'Oct 8'!F18+'Oct 15'!F18+'Oct 22'!F18+'Oct 29'!F18+Week7!F18+Week8!F18+Week9!F18+Week10!F18+Week11!F18+Week12!F18+Week13!F18+Week14!F18+Week15!F18+Week16!F18+Week17!F18+Week18!F18+Week19!F18+Week20!F18+Week21!F18+Week22!F18+Week23!F18+Week24!F18+Week25!F18+Week26!F18+Week27!F18+Week28!F18</f>
        <v>3</v>
      </c>
      <c r="G15" s="65">
        <f>'Sept 24'!G18+'Oct 1'!G18+'Oct 8'!G18+'Oct 15'!G18+'Oct 22'!G18+'Oct 29'!G18+Week7!G18+Week8!G18+Week9!G18+Week10!G18+Week11!G18+Week12!G18+Week13!G18+Week14!G18+Week15!G18+Week16!G18+Week17!G18+Week18!G18+Week19!G18+Week20!G18+Week21!G18+Week22!G18+Week23!G18+Week24!G18+Week25!G18+Week26!G18+Week27!G18+Week28!G18</f>
        <v>82</v>
      </c>
      <c r="H15" s="65">
        <f>'Sept 24'!H18+'Oct 1'!H18+'Oct 8'!H18+'Oct 15'!H18+'Oct 22'!H18+'Oct 29'!H18+Week7!H18+Week8!H18+Week9!H18+Week10!H18+Week11!H18+Week12!H18+Week13!H18+Week14!H18+Week15!H18+Week16!H18+Week17!H18+Week18!H18+Week19!H18+Week20!H18+Week21!H18+Week22!H18+Week23!H18+Week24!H18+Week25!H18+Week26!H18+Week27!H18+Week28!H18</f>
        <v>0</v>
      </c>
      <c r="I15" s="65">
        <f>'Sept 24'!I18+'Oct 1'!I18+'Oct 8'!I18+'Oct 15'!I18+'Oct 22'!I18+'Oct 29'!I18+Week7!I18+Week8!I18+Week9!I18+Week10!I18+Week11!I18+Week12!I18+Week13!I18+Week14!I18+Week15!I18+Week16!I18+Week17!I18+Week18!I18+Week19!I18+Week20!I18+Week21!I18+Week22!I18+Week23!I18+Week24!I18+Week25!I18+Week26!I18+Week27!I18+Week28!I18</f>
        <v>0</v>
      </c>
      <c r="J15" s="66">
        <f t="shared" si="0"/>
        <v>8.1999999999999993</v>
      </c>
      <c r="K15" s="67">
        <f>'Sept 24'!J18+'Oct 1'!J18+'Oct 8'!J18+'Oct 15'!J18+'Oct 22'!J18+'Oct 29'!J18+Week7!J18+Week8!J18+Week9!J18+Week10!J18+Week11!J18+Week12!J18+Week13!J18+Week14!J18+Week15!J18+Week16!J18+Week17!J18+Week18!J18+Week19!J18+Week20!J18+Week21!J18+Week22!J18+Week23!J18+Week24!J18+Week25!J18+Week26!J18+Week27!J18+Week28!J18</f>
        <v>24</v>
      </c>
      <c r="L15" s="68"/>
    </row>
    <row r="16" spans="1:15">
      <c r="A16" s="59" t="str">
        <f>'Sept 24'!A22</f>
        <v>Jim</v>
      </c>
      <c r="B16" s="59" t="str">
        <f>'Sept 24'!B22</f>
        <v>Hamilton</v>
      </c>
      <c r="C16" s="59" t="str">
        <f>'Sept 24'!C22</f>
        <v>Brew's Originals</v>
      </c>
      <c r="D16" s="60">
        <f>'Sept 24'!D22+'Oct 1'!D22+'Oct 8'!D22+'Oct 15'!D22+'Oct 22'!D22+'Oct 29'!D22+Week7!D22+Week8!D22+Week9!D22+Week10!D22+Week11!D22+Week12!D22+Week13!D22+Week14!D22+Week15!D22+Week16!D22+Week17!D22+Week18!D22+Week19!D22+Week20!D22+Week21!D22+Week22!D22+Week23!D22+Week24!D22+Week25!D22+Week26!D22+Week27!D22+Week28!D22</f>
        <v>30</v>
      </c>
      <c r="E16" s="60">
        <f>'Sept 24'!E22+'Oct 1'!E22+'Oct 8'!E22+'Oct 15'!E22+'Oct 22'!E22+'Oct 29'!E22+Week7!E22+Week8!E22+Week9!E22+Week10!E22+Week11!E22+Week12!E22+Week13!E22+Week14!E22+Week15!E22+Week16!E22+Week17!E22+Week18!E22+Week19!E22+Week20!E22+Week21!E22+Week22!E22+Week23!E22+Week24!E22+Week25!E22+Week26!E22+Week27!E22+Week28!E22</f>
        <v>17</v>
      </c>
      <c r="F16" s="60">
        <f>'Sept 24'!F22+'Oct 1'!F22+'Oct 8'!F22+'Oct 15'!F22+'Oct 22'!F22+'Oct 29'!F22+Week7!F22+Week8!F22+Week9!F22+Week10!F22+Week11!F22+Week12!F22+Week13!F22+Week14!F22+Week15!F22+Week16!F22+Week17!F22+Week18!F22+Week19!F22+Week20!F22+Week21!F22+Week22!F22+Week23!F22+Week24!F22+Week25!F22+Week26!F22+Week27!F22+Week28!F22</f>
        <v>13</v>
      </c>
      <c r="G16" s="60">
        <f>'Sept 24'!G22+'Oct 1'!G22+'Oct 8'!G22+'Oct 15'!G22+'Oct 22'!G22+'Oct 29'!G22+Week7!G22+Week8!G22+Week9!G22+Week10!G22+Week11!G22+Week12!G22+Week13!G22+Week14!G22+Week15!G22+Week16!G22+Week17!G22+Week18!G22+Week19!G22+Week20!G22+Week21!G22+Week22!G22+Week23!G22+Week24!G22+Week25!G22+Week26!G22+Week27!G22+Week28!G22</f>
        <v>236</v>
      </c>
      <c r="H16" s="60">
        <f>'Sept 24'!H22+'Oct 1'!H22+'Oct 8'!H22+'Oct 15'!H22+'Oct 22'!H22+'Oct 29'!H22+Week7!H22+Week8!H22+Week9!H22+Week10!H22+Week11!H22+Week12!H22+Week13!H22+Week14!H22+Week15!H22+Week16!H22+Week17!H22+Week18!H22+Week19!H22+Week20!H22+Week21!H22+Week22!H22+Week23!H22+Week24!H22+Week25!H22+Week26!H22+Week27!H22+Week28!H22</f>
        <v>2</v>
      </c>
      <c r="I16" s="60">
        <f>'Sept 24'!I22+'Oct 1'!I22+'Oct 8'!I22+'Oct 15'!I22+'Oct 22'!I22+'Oct 29'!I22+Week7!I22+Week8!I22+Week9!I22+Week10!I22+Week11!I22+Week12!I22+Week13!I22+Week14!I22+Week15!I22+Week16!I22+Week17!I22+Week18!I22+Week19!I22+Week20!I22+Week21!I22+Week22!I22+Week23!I22+Week24!I22+Week25!I22+Week26!I22+Week27!I22+Week28!I22</f>
        <v>0</v>
      </c>
      <c r="J16" s="61">
        <f t="shared" si="0"/>
        <v>7.8666666666666663</v>
      </c>
      <c r="K16" s="62">
        <f>'Sept 24'!J22+'Oct 1'!J22+'Oct 8'!J22+'Oct 15'!J22+'Oct 22'!J22+'Oct 29'!J22+Week7!J22+Week8!J22+Week9!J22+Week10!J22+Week11!J22+Week12!J22+Week13!J22+Week14!J22+Week15!J22+Week16!J22+Week17!J22+Week18!J22+Week19!J22+Week20!J22+Week21!J22+Week22!J22+Week23!J22+Week24!J22+Week25!J22+Week26!J22+Week27!J22+Week28!J22</f>
        <v>72</v>
      </c>
      <c r="L16" s="63"/>
    </row>
    <row r="17" spans="1:12">
      <c r="A17" s="59" t="str">
        <f>'Sept 24'!A23</f>
        <v>Tim</v>
      </c>
      <c r="B17" s="59" t="str">
        <f>'Sept 24'!B23</f>
        <v>Mickle</v>
      </c>
      <c r="C17" s="59" t="str">
        <f>'Sept 24'!C23</f>
        <v>Brew's Originals</v>
      </c>
      <c r="D17" s="60">
        <f>'Sept 24'!D23+'Oct 1'!D23+'Oct 8'!D23+'Oct 15'!D23+'Oct 22'!D23+'Oct 29'!D23+Week7!D23+Week8!D23+Week9!D23+Week10!D23+Week11!D23+Week12!D23+Week13!D23+Week14!D23+Week15!D23+Week16!D23+Week17!D23+Week18!D23+Week19!D23+Week20!D23+Week21!D23+Week22!D23+Week23!D23+Week24!D23+Week25!D23+Week26!D23+Week27!D23+Week28!D23</f>
        <v>25</v>
      </c>
      <c r="E17" s="60">
        <f>'Sept 24'!E23+'Oct 1'!E23+'Oct 8'!E23+'Oct 15'!E23+'Oct 22'!E23+'Oct 29'!E23+Week7!E23+Week8!E23+Week9!E23+Week10!E23+Week11!E23+Week12!E23+Week13!E23+Week14!E23+Week15!E23+Week16!E23+Week17!E23+Week18!E23+Week19!E23+Week20!E23+Week21!E23+Week22!E23+Week23!E23+Week24!E23+Week25!E23+Week26!E23+Week27!E23+Week28!E23</f>
        <v>18</v>
      </c>
      <c r="F17" s="60">
        <f>'Sept 24'!F23+'Oct 1'!F23+'Oct 8'!F23+'Oct 15'!F23+'Oct 22'!F23+'Oct 29'!F23+Week7!F23+Week8!F23+Week9!F23+Week10!F23+Week11!F23+Week12!F23+Week13!F23+Week14!F23+Week15!F23+Week16!F23+Week17!F23+Week18!F23+Week19!F23+Week20!F23+Week21!F23+Week22!F23+Week23!F23+Week24!F23+Week25!F23+Week26!F23+Week27!F23+Week28!F23</f>
        <v>7</v>
      </c>
      <c r="G17" s="60">
        <f>'Sept 24'!G23+'Oct 1'!G23+'Oct 8'!G23+'Oct 15'!G23+'Oct 22'!G23+'Oct 29'!G23+Week7!G23+Week8!G23+Week9!G23+Week10!G23+Week11!G23+Week12!G23+Week13!G23+Week14!G23+Week15!G23+Week16!G23+Week17!G23+Week18!G23+Week19!G23+Week20!G23+Week21!G23+Week22!G23+Week23!G23+Week24!G23+Week25!G23+Week26!G23+Week27!G23+Week28!G23</f>
        <v>211</v>
      </c>
      <c r="H17" s="60">
        <f>'Sept 24'!H23+'Oct 1'!H23+'Oct 8'!H23+'Oct 15'!H23+'Oct 22'!H23+'Oct 29'!H23+Week7!H23+Week8!H23+Week9!H23+Week10!H23+Week11!H23+Week12!H23+Week13!H23+Week14!H23+Week15!H23+Week16!H23+Week17!H23+Week18!H23+Week19!H23+Week20!H23+Week21!H23+Week22!H23+Week23!H23+Week24!H23+Week25!H23+Week26!H23+Week27!H23+Week28!H23</f>
        <v>1</v>
      </c>
      <c r="I17" s="60">
        <f>'Sept 24'!I23+'Oct 1'!I23+'Oct 8'!I23+'Oct 15'!I23+'Oct 22'!I23+'Oct 29'!I23+Week7!I23+Week8!I23+Week9!I23+Week10!I23+Week11!I23+Week12!I23+Week13!I23+Week14!I23+Week15!I23+Week16!I23+Week17!I23+Week18!I23+Week19!I23+Week20!I23+Week21!I23+Week22!I23+Week23!I23+Week24!I23+Week25!I23+Week26!I23+Week27!I23+Week28!I23</f>
        <v>0</v>
      </c>
      <c r="J17" s="61">
        <f t="shared" si="0"/>
        <v>8.44</v>
      </c>
      <c r="K17" s="62">
        <f>'Sept 24'!J23+'Oct 1'!J23+'Oct 8'!J23+'Oct 15'!J23+'Oct 22'!J23+'Oct 29'!J23+Week7!J23+Week8!J23+Week9!J23+Week10!J23+Week11!J23+Week12!J23+Week13!J23+Week14!J23+Week15!J23+Week16!J23+Week17!J23+Week18!J23+Week19!J23+Week20!J23+Week21!J23+Week22!J23+Week23!J23+Week24!J23+Week25!J23+Week26!J23+Week27!J23+Week28!J23</f>
        <v>60</v>
      </c>
      <c r="L17" s="63"/>
    </row>
    <row r="18" spans="1:12">
      <c r="A18" s="59" t="str">
        <f>'Sept 24'!A24</f>
        <v>Travis</v>
      </c>
      <c r="B18" s="59" t="str">
        <f>'Sept 24'!B24</f>
        <v>Beckstedt</v>
      </c>
      <c r="C18" s="59" t="str">
        <f>'Sept 24'!C24</f>
        <v>Brew's Originals</v>
      </c>
      <c r="D18" s="60">
        <f>'Sept 24'!D24+'Oct 1'!D24+'Oct 8'!D24+'Oct 15'!D24+'Oct 22'!D24+'Oct 29'!D24+Week7!D24+Week8!D24+Week9!D24+Week10!D24+Week11!D24+Week12!D24+Week13!D24+Week14!D24+Week15!D24+Week16!D24+Week17!D24+Week18!D24+Week19!D24+Week20!D24+Week21!D24+Week22!D24+Week23!D24+Week24!D24+Week25!D24+Week26!D24+Week27!D24+Week28!D24</f>
        <v>30</v>
      </c>
      <c r="E18" s="60">
        <f>'Sept 24'!E24+'Oct 1'!E24+'Oct 8'!E24+'Oct 15'!E24+'Oct 22'!E24+'Oct 29'!E24+Week7!E24+Week8!E24+Week9!E24+Week10!E24+Week11!E24+Week12!E24+Week13!E24+Week14!E24+Week15!E24+Week16!E24+Week17!E24+Week18!E24+Week19!E24+Week20!E24+Week21!E24+Week22!E24+Week23!E24+Week24!E24+Week25!E24+Week26!E24+Week27!E24+Week28!E24</f>
        <v>17</v>
      </c>
      <c r="F18" s="60">
        <f>'Sept 24'!F24+'Oct 1'!F24+'Oct 8'!F24+'Oct 15'!F24+'Oct 22'!F24+'Oct 29'!F24+Week7!F24+Week8!F24+Week9!F24+Week10!F24+Week11!F24+Week12!F24+Week13!F24+Week14!F24+Week15!F24+Week16!F24+Week17!F24+Week18!F24+Week19!F24+Week20!F24+Week21!F24+Week22!F24+Week23!F24+Week24!F24+Week25!F24+Week26!F24+Week27!F24+Week28!F24</f>
        <v>13</v>
      </c>
      <c r="G18" s="60">
        <f>'Sept 24'!G24+'Oct 1'!G24+'Oct 8'!G24+'Oct 15'!G24+'Oct 22'!G24+'Oct 29'!G24+Week7!G24+Week8!G24+Week9!G24+Week10!G24+Week11!G24+Week12!G24+Week13!G24+Week14!G24+Week15!G24+Week16!G24+Week17!G24+Week18!G24+Week19!G24+Week20!G24+Week21!G24+Week22!G24+Week23!G24+Week24!G24+Week25!G24+Week26!G24+Week27!G24+Week28!G24</f>
        <v>238</v>
      </c>
      <c r="H18" s="60">
        <f>'Sept 24'!H24+'Oct 1'!H24+'Oct 8'!H24+'Oct 15'!H24+'Oct 22'!H24+'Oct 29'!H24+Week7!H24+Week8!H24+Week9!H24+Week10!H24+Week11!H24+Week12!H24+Week13!H24+Week14!H24+Week15!H24+Week16!H24+Week17!H24+Week18!H24+Week19!H24+Week20!H24+Week21!H24+Week22!H24+Week23!H24+Week24!H24+Week25!H24+Week26!H24+Week27!H24+Week28!H24</f>
        <v>3</v>
      </c>
      <c r="I18" s="60">
        <f>'Sept 24'!I24+'Oct 1'!I24+'Oct 8'!I24+'Oct 15'!I24+'Oct 22'!I24+'Oct 29'!I24+Week7!I24+Week8!I24+Week9!I24+Week10!I24+Week11!I24+Week12!I24+Week13!I24+Week14!I24+Week15!I24+Week16!I24+Week17!I24+Week18!I24+Week19!I24+Week20!I24+Week21!I24+Week22!I24+Week23!I24+Week24!I24+Week25!I24+Week26!I24+Week27!I24+Week28!I24</f>
        <v>0</v>
      </c>
      <c r="J18" s="61">
        <f t="shared" si="0"/>
        <v>7.9333333333333336</v>
      </c>
      <c r="K18" s="62">
        <f>'Sept 24'!J24+'Oct 1'!J24+'Oct 8'!J24+'Oct 15'!J24+'Oct 22'!J24+'Oct 29'!J24+Week7!J24+Week8!J24+Week9!J24+Week10!J24+Week11!J24+Week12!J24+Week13!J24+Week14!J24+Week15!J24+Week16!J24+Week17!J24+Week18!J24+Week19!J24+Week20!J24+Week21!J24+Week22!J24+Week23!J24+Week24!J24+Week25!J24+Week26!J24+Week27!J24+Week28!J24</f>
        <v>72</v>
      </c>
      <c r="L18" s="63"/>
    </row>
    <row r="19" spans="1:12">
      <c r="A19" s="59" t="str">
        <f>'Sept 24'!A25</f>
        <v>Jamie</v>
      </c>
      <c r="B19" s="59" t="str">
        <f>'Sept 24'!B25</f>
        <v>Switzer</v>
      </c>
      <c r="C19" s="59" t="str">
        <f>'Sept 24'!C25</f>
        <v>Brew's Originals</v>
      </c>
      <c r="D19" s="60">
        <f>'Sept 24'!D25+'Oct 1'!D25+'Oct 8'!D25+'Oct 15'!D25+'Oct 22'!D25+'Oct 29'!D25+Week7!D25+Week8!D25+Week9!D25+Week10!D25+Week11!D25+Week12!D25+Week13!D25+Week14!D25+Week15!D25+Week16!D25+Week17!D25+Week18!D25+Week19!D25+Week20!D25+Week21!D25+Week22!D25+Week23!D25+Week24!D25+Week25!D25+Week26!D25+Week27!D25+Week28!D25</f>
        <v>30</v>
      </c>
      <c r="E19" s="60">
        <f>'Sept 24'!E25+'Oct 1'!E25+'Oct 8'!E25+'Oct 15'!E25+'Oct 22'!E25+'Oct 29'!E25+Week7!E25+Week8!E25+Week9!E25+Week10!E25+Week11!E25+Week12!E25+Week13!E25+Week14!E25+Week15!E25+Week16!E25+Week17!E25+Week18!E25+Week19!E25+Week20!E25+Week21!E25+Week22!E25+Week23!E25+Week24!E25+Week25!E25+Week26!E25+Week27!E25+Week28!E25</f>
        <v>16</v>
      </c>
      <c r="F19" s="60">
        <f>'Sept 24'!F25+'Oct 1'!F25+'Oct 8'!F25+'Oct 15'!F25+'Oct 22'!F25+'Oct 29'!F25+Week7!F25+Week8!F25+Week9!F25+Week10!F25+Week11!F25+Week12!F25+Week13!F25+Week14!F25+Week15!F25+Week16!F25+Week17!F25+Week18!F25+Week19!F25+Week20!F25+Week21!F25+Week22!F25+Week23!F25+Week24!F25+Week25!F25+Week26!F25+Week27!F25+Week28!F25</f>
        <v>14</v>
      </c>
      <c r="G19" s="60">
        <f>'Sept 24'!G25+'Oct 1'!G25+'Oct 8'!G25+'Oct 15'!G25+'Oct 22'!G25+'Oct 29'!G25+Week7!G25+Week8!G25+Week9!G25+Week10!G25+Week11!G25+Week12!G25+Week13!G25+Week14!G25+Week15!G25+Week16!G25+Week17!G25+Week18!G25+Week19!G25+Week20!G25+Week21!G25+Week22!G25+Week23!G25+Week24!G25+Week25!G25+Week26!G25+Week27!G25+Week28!G25</f>
        <v>252</v>
      </c>
      <c r="H19" s="60">
        <f>'Sept 24'!H25+'Oct 1'!H25+'Oct 8'!H25+'Oct 15'!H25+'Oct 22'!H25+'Oct 29'!H25+Week7!H25+Week8!H25+Week9!H25+Week10!H25+Week11!H25+Week12!H25+Week13!H25+Week14!H25+Week15!H25+Week16!H25+Week17!H25+Week18!H25+Week19!H25+Week20!H25+Week21!H25+Week22!H25+Week23!H25+Week24!H25+Week25!H25+Week26!H25+Week27!H25+Week28!H25</f>
        <v>0</v>
      </c>
      <c r="I19" s="60">
        <f>'Sept 24'!I25+'Oct 1'!I25+'Oct 8'!I25+'Oct 15'!I25+'Oct 22'!I25+'Oct 29'!I25+Week7!I25+Week8!I25+Week9!I25+Week10!I25+Week11!I25+Week12!I25+Week13!I25+Week14!I25+Week15!I25+Week16!I25+Week17!I25+Week18!I25+Week19!I25+Week20!I25+Week21!I25+Week22!I25+Week23!I25+Week24!I25+Week25!I25+Week26!I25+Week27!I25+Week28!I25</f>
        <v>0</v>
      </c>
      <c r="J19" s="61">
        <f t="shared" si="0"/>
        <v>8.4</v>
      </c>
      <c r="K19" s="62">
        <f>'Sept 24'!J25+'Oct 1'!J25+'Oct 8'!J25+'Oct 15'!J25+'Oct 22'!J25+'Oct 29'!J25+Week7!J25+Week8!J25+Week9!J25+Week10!J25+Week11!J25+Week12!J25+Week13!J25+Week14!J25+Week15!J25+Week16!J25+Week17!J25+Week18!J25+Week19!J25+Week20!J25+Week21!J25+Week22!J25+Week23!J25+Week24!J25+Week25!J25+Week26!J25+Week27!J25+Week28!J25</f>
        <v>72</v>
      </c>
      <c r="L19" s="63"/>
    </row>
    <row r="20" spans="1:12">
      <c r="A20" s="59" t="str">
        <f>'Sept 24'!A26</f>
        <v>Rick</v>
      </c>
      <c r="B20" s="59" t="str">
        <f>'Sept 24'!B26</f>
        <v>Ennis</v>
      </c>
      <c r="C20" s="59" t="str">
        <f>'Sept 24'!C26</f>
        <v>Brew's Originals</v>
      </c>
      <c r="D20" s="60">
        <f>'Sept 24'!D26+'Oct 1'!D26+'Oct 8'!D26+'Oct 15'!D26+'Oct 22'!D26+'Oct 29'!D26+Week7!D26+Week8!D26+Week9!D26+Week10!D26+Week11!D26+Week12!D26+Week13!D26+Week14!D26+Week15!D26+Week16!D26+Week17!D26+Week18!D26+Week19!D26+Week20!D26+Week21!D26+Week22!D26+Week23!D26+Week24!D26+Week25!D26+Week26!D26+Week27!D26+Week28!D26</f>
        <v>30</v>
      </c>
      <c r="E20" s="60">
        <f>'Sept 24'!E26+'Oct 1'!E26+'Oct 8'!E26+'Oct 15'!E26+'Oct 22'!E26+'Oct 29'!E26+Week7!E26+Week8!E26+Week9!E26+Week10!E26+Week11!E26+Week12!E26+Week13!E26+Week14!E26+Week15!E26+Week16!E26+Week17!E26+Week18!E26+Week19!E26+Week20!E26+Week21!E26+Week22!E26+Week23!E26+Week24!E26+Week25!E26+Week26!E26+Week27!E26+Week28!E26</f>
        <v>19</v>
      </c>
      <c r="F20" s="60">
        <f>'Sept 24'!F26+'Oct 1'!F26+'Oct 8'!F26+'Oct 15'!F26+'Oct 22'!F26+'Oct 29'!F26+Week7!F26+Week8!F26+Week9!F26+Week10!F26+Week11!F26+Week12!F26+Week13!F26+Week14!F26+Week15!F26+Week16!F26+Week17!F26+Week18!F26+Week19!F26+Week20!F26+Week21!F26+Week22!F26+Week23!F26+Week24!F26+Week25!F26+Week26!F26+Week27!F26+Week28!F26</f>
        <v>11</v>
      </c>
      <c r="G20" s="60">
        <f>'Sept 24'!G26+'Oct 1'!G26+'Oct 8'!G26+'Oct 15'!G26+'Oct 22'!G26+'Oct 29'!G26+Week7!G26+Week8!G26+Week9!G26+Week10!G26+Week11!G26+Week12!G26+Week13!G26+Week14!G26+Week15!G26+Week16!G26+Week17!G26+Week18!G26+Week19!G26+Week20!G26+Week21!G26+Week22!G26+Week23!G26+Week24!G26+Week25!G26+Week26!G26+Week27!G26+Week28!G26</f>
        <v>253</v>
      </c>
      <c r="H20" s="60">
        <f>'Sept 24'!H26+'Oct 1'!H26+'Oct 8'!H26+'Oct 15'!H26+'Oct 22'!H26+'Oct 29'!H26+Week7!H26+Week8!H26+Week9!H26+Week10!H26+Week11!H26+Week12!H26+Week13!H26+Week14!H26+Week15!H26+Week16!H26+Week17!H26+Week18!H26+Week19!H26+Week20!H26+Week21!H26+Week22!H26+Week23!H26+Week24!H26+Week25!H26+Week26!H26+Week27!H26+Week28!H26</f>
        <v>0</v>
      </c>
      <c r="I20" s="60">
        <f>'Sept 24'!I26+'Oct 1'!I26+'Oct 8'!I26+'Oct 15'!I26+'Oct 22'!I26+'Oct 29'!I26+Week7!I26+Week8!I26+Week9!I26+Week10!I26+Week11!I26+Week12!I26+Week13!I26+Week14!I26+Week15!I26+Week16!I26+Week17!I26+Week18!I26+Week19!I26+Week20!I26+Week21!I26+Week22!I26+Week23!I26+Week24!I26+Week25!I26+Week26!I26+Week27!I26+Week28!I26</f>
        <v>0</v>
      </c>
      <c r="J20" s="61">
        <f t="shared" si="0"/>
        <v>8.4333333333333336</v>
      </c>
      <c r="K20" s="62">
        <f>'Sept 24'!J26+'Oct 1'!J26+'Oct 8'!J26+'Oct 15'!J26+'Oct 22'!J26+'Oct 29'!J26+Week7!J26+Week8!J26+Week9!J26+Week10!J26+Week11!J26+Week12!J26+Week13!J26+Week14!J26+Week15!J26+Week16!J26+Week17!J26+Week18!J26+Week19!J26+Week20!J26+Week21!J26+Week22!J26+Week23!J26+Week24!J26+Week25!J26+Week26!J26+Week27!J26+Week28!J26</f>
        <v>60</v>
      </c>
      <c r="L20" s="63"/>
    </row>
    <row r="21" spans="1:12">
      <c r="A21" s="64">
        <f>'Sept 24'!A27</f>
        <v>0</v>
      </c>
      <c r="B21" s="64">
        <f>'Sept 24'!B27</f>
        <v>0</v>
      </c>
      <c r="C21" s="64" t="str">
        <f>'Sept 24'!C27</f>
        <v>Brew's Originals</v>
      </c>
      <c r="D21" s="65">
        <f>'Sept 24'!D27+'Oct 1'!D27+'Oct 8'!D27+'Oct 15'!D27+'Oct 22'!D27+'Oct 29'!D27+Week7!D27+Week8!D27+Week9!D27+Week10!D27+Week11!D27+Week12!D27+Week13!D27+Week14!D27+Week15!D27+Week16!D27+Week17!D27+Week18!D27+Week19!D27+Week20!D27+Week21!D27+Week22!D27+Week23!D27+Week24!D27+Week25!D27+Week26!D27+Week27!D27+Week28!D27</f>
        <v>0</v>
      </c>
      <c r="E21" s="65">
        <f>'Sept 24'!E27+'Oct 1'!E27+'Oct 8'!E27+'Oct 15'!E27+'Oct 22'!E27+'Oct 29'!E27+Week7!E27+Week8!E27+Week9!E27+Week10!E27+Week11!E27+Week12!E27+Week13!E27+Week14!E27+Week15!E27+Week16!E27+Week17!E27+Week18!E27+Week19!E27+Week20!E27+Week21!E27+Week22!E27+Week23!E27+Week24!E27+Week25!E27+Week26!E27+Week27!E27+Week28!E27</f>
        <v>0</v>
      </c>
      <c r="F21" s="65">
        <f>'Sept 24'!F27+'Oct 1'!F27+'Oct 8'!F27+'Oct 15'!F27+'Oct 22'!F27+'Oct 29'!F27+Week7!F27+Week8!F27+Week9!F27+Week10!F27+Week11!F27+Week12!F27+Week13!F27+Week14!F27+Week15!F27+Week16!F27+Week17!F27+Week18!F27+Week19!F27+Week20!F27+Week21!F27+Week22!F27+Week23!F27+Week24!F27+Week25!F27+Week26!F27+Week27!F27+Week28!F27</f>
        <v>0</v>
      </c>
      <c r="G21" s="65">
        <f>'Sept 24'!G27+'Oct 1'!G27+'Oct 8'!G27+'Oct 15'!G27+'Oct 22'!G27+'Oct 29'!G27+Week7!G27+Week8!G27+Week9!G27+Week10!G27+Week11!G27+Week12!G27+Week13!G27+Week14!G27+Week15!G27+Week16!G27+Week17!G27+Week18!G27+Week19!G27+Week20!G27+Week21!G27+Week22!G27+Week23!G27+Week24!G27+Week25!G27+Week26!G27+Week27!G27+Week28!G27</f>
        <v>0</v>
      </c>
      <c r="H21" s="65">
        <f>'Sept 24'!H27+'Oct 1'!H27+'Oct 8'!H27+'Oct 15'!H27+'Oct 22'!H27+'Oct 29'!H27+Week7!H27+Week8!H27+Week9!H27+Week10!H27+Week11!H27+Week12!H27+Week13!H27+Week14!H27+Week15!H27+Week16!H27+Week17!H27+Week18!H27+Week19!H27+Week20!H27+Week21!H27+Week22!H27+Week23!H27+Week24!H27+Week25!H27+Week26!H27+Week27!H27+Week28!H27</f>
        <v>0</v>
      </c>
      <c r="I21" s="65">
        <f>'Sept 24'!I27+'Oct 1'!I27+'Oct 8'!I27+'Oct 15'!I27+'Oct 22'!I27+'Oct 29'!I27+Week7!I27+Week8!I27+Week9!I27+Week10!I27+Week11!I27+Week12!I27+Week13!I27+Week14!I27+Week15!I27+Week16!I27+Week17!I27+Week18!I27+Week19!I27+Week20!I27+Week21!I27+Week22!I27+Week23!I27+Week24!I27+Week25!I27+Week26!I27+Week27!I27+Week28!I27</f>
        <v>0</v>
      </c>
      <c r="J21" s="66">
        <f t="shared" si="0"/>
        <v>0</v>
      </c>
      <c r="K21" s="67">
        <f>'Sept 24'!J27+'Oct 1'!J27+'Oct 8'!J27+'Oct 15'!J27+'Oct 22'!J27+'Oct 29'!J27+Week7!J27+Week8!J27+Week9!J27+Week10!J27+Week11!J27+Week12!J27+Week13!J27+Week14!J27+Week15!J27+Week16!J27+Week17!J27+Week18!J27+Week19!J27+Week20!J27+Week21!J27+Week22!J27+Week23!J27+Week24!J27+Week25!J27+Week26!J27+Week27!J27+Week28!J27</f>
        <v>0</v>
      </c>
      <c r="L21" s="68"/>
    </row>
    <row r="22" spans="1:12">
      <c r="A22" s="59" t="str">
        <f>'Sept 24'!A31</f>
        <v>Bryan  *</v>
      </c>
      <c r="B22" s="59" t="str">
        <f>'Sept 24'!B31</f>
        <v xml:space="preserve">Brown  </v>
      </c>
      <c r="C22" s="59" t="str">
        <f>'Sept 24'!C31</f>
        <v>Broken Styx</v>
      </c>
      <c r="D22" s="60">
        <f>'Sept 24'!D31+'Oct 1'!D31+'Oct 8'!D31+'Oct 15'!D31+'Oct 22'!D31+'Oct 29'!D31+Week7!D31+Week8!D31+Week9!D31+Week10!D31+Week11!D31+Week12!D31+Week13!D31+Week14!D31+Week15!D31+Week16!D31+Week17!D31+Week18!D31+Week19!D31+Week20!D31+Week21!D31+Week22!D31+Week23!D31+Week24!D31+Week25!D31+Week26!D31+Week27!D31+Week28!D31</f>
        <v>30</v>
      </c>
      <c r="E22" s="60">
        <f>'Sept 24'!E31+'Oct 1'!E31+'Oct 8'!E31+'Oct 15'!E31+'Oct 22'!E31+'Oct 29'!E31+Week7!E31+Week8!E31+Week9!E31+Week10!E31+Week11!E31+Week12!E31+Week13!E31+Week14!E31+Week15!E31+Week16!E31+Week17!E31+Week18!E31+Week19!E31+Week20!E31+Week21!E31+Week22!E31+Week23!E31+Week24!E31+Week25!E31+Week26!E31+Week27!E31+Week28!E31</f>
        <v>16</v>
      </c>
      <c r="F22" s="60">
        <f>'Sept 24'!F31+'Oct 1'!F31+'Oct 8'!F31+'Oct 15'!F31+'Oct 22'!F31+'Oct 29'!F31+Week7!F31+Week8!F31+Week9!F31+Week10!F31+Week11!F31+Week12!F31+Week13!F31+Week14!F31+Week15!F31+Week16!F31+Week17!F31+Week18!F31+Week19!F31+Week20!F31+Week21!F31+Week22!F31+Week23!F31+Week24!F31+Week25!F31+Week26!F31+Week27!F31+Week28!F31</f>
        <v>14</v>
      </c>
      <c r="G22" s="60">
        <f>'Sept 24'!G31+'Oct 1'!G31+'Oct 8'!G31+'Oct 15'!G31+'Oct 22'!G31+'Oct 29'!G31+Week7!G31+Week8!G31+Week9!G31+Week10!G31+Week11!G31+Week12!G31+Week13!G31+Week14!G31+Week15!G31+Week16!G31+Week17!G31+Week18!G31+Week19!G31+Week20!G31+Week21!G31+Week22!G31+Week23!G31+Week24!G31+Week25!G31+Week26!G31+Week27!G31+Week28!G31</f>
        <v>223</v>
      </c>
      <c r="H22" s="60">
        <f>'Sept 24'!H31+'Oct 1'!H31+'Oct 8'!H31+'Oct 15'!H31+'Oct 22'!H31+'Oct 29'!H31+Week7!H31+Week8!H31+Week9!H31+Week10!H31+Week11!H31+Week12!H31+Week13!H31+Week14!H31+Week15!H31+Week16!H31+Week17!H31+Week18!H31+Week19!H31+Week20!H31+Week21!H31+Week22!H31+Week23!H31+Week24!H31+Week25!H31+Week26!H31+Week27!H31+Week28!H31</f>
        <v>0</v>
      </c>
      <c r="I22" s="60">
        <f>'Sept 24'!I31+'Oct 1'!I31+'Oct 8'!I31+'Oct 15'!I31+'Oct 22'!I31+'Oct 29'!I31+Week7!I31+Week8!I31+Week9!I31+Week10!I31+Week11!I31+Week12!I31+Week13!I31+Week14!I31+Week15!I31+Week16!I31+Week17!I31+Week18!I31+Week19!I31+Week20!I31+Week21!I31+Week22!I31+Week23!I31+Week24!I31+Week25!I31+Week26!I31+Week27!I31+Week28!I31</f>
        <v>0</v>
      </c>
      <c r="J22" s="61">
        <f t="shared" si="0"/>
        <v>7.4333333333333336</v>
      </c>
      <c r="K22" s="62">
        <f>'Sept 24'!J31+'Oct 1'!J31+'Oct 8'!J31+'Oct 15'!J31+'Oct 22'!J31+'Oct 29'!J31+Week7!J31+Week8!J31+Week9!J31+Week10!J31+Week11!J31+Week12!J31+Week13!J31+Week14!J31+Week15!J31+Week16!J31+Week17!J31+Week18!J31+Week19!J31+Week20!J31+Week21!J31+Week22!J31+Week23!J31+Week24!J31+Week25!J31+Week26!J31+Week27!J31+Week28!J31</f>
        <v>72</v>
      </c>
      <c r="L22" s="63"/>
    </row>
    <row r="23" spans="1:12">
      <c r="A23" s="59" t="str">
        <f>'Sept 24'!A32</f>
        <v>Gerry  *</v>
      </c>
      <c r="B23" s="59" t="str">
        <f>'Sept 24'!B32</f>
        <v xml:space="preserve">Edigar  </v>
      </c>
      <c r="C23" s="59" t="str">
        <f>'Sept 24'!C32</f>
        <v>Broken Styx</v>
      </c>
      <c r="D23" s="60">
        <f>'Sept 24'!D32+'Oct 1'!D32+'Oct 8'!D32+'Oct 15'!D32+'Oct 22'!D32+'Oct 29'!D32+Week7!D32+Week8!D32+Week9!D32+Week10!D32+Week11!D32+Week12!D32+Week13!D32+Week14!D32+Week15!D32+Week16!D32+Week17!D32+Week18!D32+Week19!D32+Week20!D32+Week21!D32+Week22!D32+Week23!D32+Week24!D32+Week25!D32+Week26!D32+Week27!D32+Week28!D32</f>
        <v>30</v>
      </c>
      <c r="E23" s="60">
        <f>'Sept 24'!E32+'Oct 1'!E32+'Oct 8'!E32+'Oct 15'!E32+'Oct 22'!E32+'Oct 29'!E32+Week7!E32+Week8!E32+Week9!E32+Week10!E32+Week11!E32+Week12!E32+Week13!E32+Week14!E32+Week15!E32+Week16!E32+Week17!E32+Week18!E32+Week19!E32+Week20!E32+Week21!E32+Week22!E32+Week23!E32+Week24!E32+Week25!E32+Week26!E32+Week27!E32+Week28!E32</f>
        <v>9</v>
      </c>
      <c r="F23" s="60">
        <f>'Sept 24'!F32+'Oct 1'!F32+'Oct 8'!F32+'Oct 15'!F32+'Oct 22'!F32+'Oct 29'!F32+Week7!F32+Week8!F32+Week9!F32+Week10!F32+Week11!F32+Week12!F32+Week13!F32+Week14!F32+Week15!F32+Week16!F32+Week17!F32+Week18!F32+Week19!F32+Week20!F32+Week21!F32+Week22!F32+Week23!F32+Week24!F32+Week25!F32+Week26!F32+Week27!F32+Week28!F32</f>
        <v>21</v>
      </c>
      <c r="G23" s="60">
        <f>'Sept 24'!G32+'Oct 1'!G32+'Oct 8'!G32+'Oct 15'!G32+'Oct 22'!G32+'Oct 29'!G32+Week7!G32+Week8!G32+Week9!G32+Week10!G32+Week11!G32+Week12!G32+Week13!G32+Week14!G32+Week15!G32+Week16!G32+Week17!G32+Week18!G32+Week19!G32+Week20!G32+Week21!G32+Week22!G32+Week23!G32+Week24!G32+Week25!G32+Week26!G32+Week27!G32+Week28!G32</f>
        <v>201</v>
      </c>
      <c r="H23" s="60">
        <f>'Sept 24'!H32+'Oct 1'!H32+'Oct 8'!H32+'Oct 15'!H32+'Oct 22'!H32+'Oct 29'!H32+Week7!H32+Week8!H32+Week9!H32+Week10!H32+Week11!H32+Week12!H32+Week13!H32+Week14!H32+Week15!H32+Week16!H32+Week17!H32+Week18!H32+Week19!H32+Week20!H32+Week21!H32+Week22!H32+Week23!H32+Week24!H32+Week25!H32+Week26!H32+Week27!H32+Week28!H32</f>
        <v>0</v>
      </c>
      <c r="I23" s="60">
        <f>'Sept 24'!I32+'Oct 1'!I32+'Oct 8'!I32+'Oct 15'!I32+'Oct 22'!I32+'Oct 29'!I32+Week7!I32+Week8!I32+Week9!I32+Week10!I32+Week11!I32+Week12!I32+Week13!I32+Week14!I32+Week15!I32+Week16!I32+Week17!I32+Week18!I32+Week19!I32+Week20!I32+Week21!I32+Week22!I32+Week23!I32+Week24!I32+Week25!I32+Week26!I32+Week27!I32+Week28!I32</f>
        <v>0</v>
      </c>
      <c r="J23" s="61">
        <f t="shared" si="0"/>
        <v>6.7</v>
      </c>
      <c r="K23" s="62">
        <f>'Sept 24'!J32+'Oct 1'!J32+'Oct 8'!J32+'Oct 15'!J32+'Oct 22'!J32+'Oct 29'!J32+Week7!J32+Week8!J32+Week9!J32+Week10!J32+Week11!J32+Week12!J32+Week13!J32+Week14!J32+Week15!J32+Week16!J32+Week17!J32+Week18!J32+Week19!J32+Week20!J32+Week21!J32+Week22!J32+Week23!J32+Week24!J32+Week25!J32+Week26!J32+Week27!J32+Week28!J32</f>
        <v>72</v>
      </c>
      <c r="L23" s="63"/>
    </row>
    <row r="24" spans="1:12">
      <c r="A24" s="59" t="str">
        <f>'Sept 24'!A33</f>
        <v>Shane</v>
      </c>
      <c r="B24" s="59" t="str">
        <f>'Sept 24'!B33</f>
        <v>Kett</v>
      </c>
      <c r="C24" s="59" t="str">
        <f>'Sept 24'!C33</f>
        <v>Broken Styx</v>
      </c>
      <c r="D24" s="60">
        <f>'Sept 24'!D33+'Oct 1'!D33+'Oct 8'!D33+'Oct 15'!D33+'Oct 22'!D33+'Oct 29'!D33+Week7!D33+Week8!D33+Week9!D33+Week10!D33+Week11!D33+Week12!D33+Week13!D33+Week14!D33+Week15!D33+Week16!D33+Week17!D33+Week18!D33+Week19!D33+Week20!D33+Week21!D33+Week22!D33+Week23!D33+Week24!D33+Week25!D33+Week26!D33+Week27!D33+Week28!D33</f>
        <v>25</v>
      </c>
      <c r="E24" s="60">
        <f>'Sept 24'!E33+'Oct 1'!E33+'Oct 8'!E33+'Oct 15'!E33+'Oct 22'!E33+'Oct 29'!E33+Week7!E33+Week8!E33+Week9!E33+Week10!E33+Week11!E33+Week12!E33+Week13!E33+Week14!E33+Week15!E33+Week16!E33+Week17!E33+Week18!E33+Week19!E33+Week20!E33+Week21!E33+Week22!E33+Week23!E33+Week24!E33+Week25!E33+Week26!E33+Week27!E33+Week28!E33</f>
        <v>6</v>
      </c>
      <c r="F24" s="60">
        <f>'Sept 24'!F33+'Oct 1'!F33+'Oct 8'!F33+'Oct 15'!F33+'Oct 22'!F33+'Oct 29'!F33+Week7!F33+Week8!F33+Week9!F33+Week10!F33+Week11!F33+Week12!F33+Week13!F33+Week14!F33+Week15!F33+Week16!F33+Week17!F33+Week18!F33+Week19!F33+Week20!F33+Week21!F33+Week22!F33+Week23!F33+Week24!F33+Week25!F33+Week26!F33+Week27!F33+Week28!F33</f>
        <v>19</v>
      </c>
      <c r="G24" s="60">
        <f>'Sept 24'!G33+'Oct 1'!G33+'Oct 8'!G33+'Oct 15'!G33+'Oct 22'!G33+'Oct 29'!G33+Week7!G33+Week8!G33+Week9!G33+Week10!G33+Week11!G33+Week12!G33+Week13!G33+Week14!G33+Week15!G33+Week16!G33+Week17!G33+Week18!G33+Week19!G33+Week20!G33+Week21!G33+Week22!G33+Week23!G33+Week24!G33+Week25!G33+Week26!G33+Week27!G33+Week28!G33</f>
        <v>151</v>
      </c>
      <c r="H24" s="60">
        <f>'Sept 24'!H33+'Oct 1'!H33+'Oct 8'!H33+'Oct 15'!H33+'Oct 22'!H33+'Oct 29'!H33+Week7!H33+Week8!H33+Week9!H33+Week10!H33+Week11!H33+Week12!H33+Week13!H33+Week14!H33+Week15!H33+Week16!H33+Week17!H33+Week18!H33+Week19!H33+Week20!H33+Week21!H33+Week22!H33+Week23!H33+Week24!H33+Week25!H33+Week26!H33+Week27!H33+Week28!H33</f>
        <v>0</v>
      </c>
      <c r="I24" s="60">
        <f>'Sept 24'!I33+'Oct 1'!I33+'Oct 8'!I33+'Oct 15'!I33+'Oct 22'!I33+'Oct 29'!I33+Week7!I33+Week8!I33+Week9!I33+Week10!I33+Week11!I33+Week12!I33+Week13!I33+Week14!I33+Week15!I33+Week16!I33+Week17!I33+Week18!I33+Week19!I33+Week20!I33+Week21!I33+Week22!I33+Week23!I33+Week24!I33+Week25!I33+Week26!I33+Week27!I33+Week28!I33</f>
        <v>0</v>
      </c>
      <c r="J24" s="61">
        <f t="shared" si="0"/>
        <v>6.04</v>
      </c>
      <c r="K24" s="62">
        <f>'Sept 24'!J33+'Oct 1'!J33+'Oct 8'!J33+'Oct 15'!J33+'Oct 22'!J33+'Oct 29'!J33+Week7!J33+Week8!J33+Week9!J33+Week10!J33+Week11!J33+Week12!J33+Week13!J33+Week14!J33+Week15!J33+Week16!J33+Week17!J33+Week18!J33+Week19!J33+Week20!J33+Week21!J33+Week22!J33+Week23!J33+Week24!J33+Week25!J33+Week26!J33+Week27!J33+Week28!J33</f>
        <v>72</v>
      </c>
      <c r="L24" s="63"/>
    </row>
    <row r="25" spans="1:12">
      <c r="A25" s="59" t="str">
        <f>'Sept 24'!A34</f>
        <v>Jack  *</v>
      </c>
      <c r="B25" s="59" t="str">
        <f>'Sept 24'!B34</f>
        <v xml:space="preserve">Parker  </v>
      </c>
      <c r="C25" s="59" t="str">
        <f>'Sept 24'!C34</f>
        <v>Broken Styx</v>
      </c>
      <c r="D25" s="60">
        <f>'Sept 24'!D34+'Oct 1'!D34+'Oct 8'!D34+'Oct 15'!D34+'Oct 22'!D34+'Oct 29'!D34+Week7!D34+Week8!D34+Week9!D34+Week10!D34+Week11!D34+Week12!D34+Week13!D34+Week14!D34+Week15!D34+Week16!D34+Week17!D34+Week18!D34+Week19!D34+Week20!D34+Week21!D34+Week22!D34+Week23!D34+Week24!D34+Week25!D34+Week26!D34+Week27!D34+Week28!D34</f>
        <v>30</v>
      </c>
      <c r="E25" s="60">
        <f>'Sept 24'!E34+'Oct 1'!E34+'Oct 8'!E34+'Oct 15'!E34+'Oct 22'!E34+'Oct 29'!E34+Week7!E34+Week8!E34+Week9!E34+Week10!E34+Week11!E34+Week12!E34+Week13!E34+Week14!E34+Week15!E34+Week16!E34+Week17!E34+Week18!E34+Week19!E34+Week20!E34+Week21!E34+Week22!E34+Week23!E34+Week24!E34+Week25!E34+Week26!E34+Week27!E34+Week28!E34</f>
        <v>14</v>
      </c>
      <c r="F25" s="60">
        <f>'Sept 24'!F34+'Oct 1'!F34+'Oct 8'!F34+'Oct 15'!F34+'Oct 22'!F34+'Oct 29'!F34+Week7!F34+Week8!F34+Week9!F34+Week10!F34+Week11!F34+Week12!F34+Week13!F34+Week14!F34+Week15!F34+Week16!F34+Week17!F34+Week18!F34+Week19!F34+Week20!F34+Week21!F34+Week22!F34+Week23!F34+Week24!F34+Week25!F34+Week26!F34+Week27!F34+Week28!F34</f>
        <v>16</v>
      </c>
      <c r="G25" s="60">
        <f>'Sept 24'!G34+'Oct 1'!G34+'Oct 8'!G34+'Oct 15'!G34+'Oct 22'!G34+'Oct 29'!G34+Week7!G34+Week8!G34+Week9!G34+Week10!G34+Week11!G34+Week12!G34+Week13!G34+Week14!G34+Week15!G34+Week16!G34+Week17!G34+Week18!G34+Week19!G34+Week20!G34+Week21!G34+Week22!G34+Week23!G34+Week24!G34+Week25!G34+Week26!G34+Week27!G34+Week28!G34</f>
        <v>232</v>
      </c>
      <c r="H25" s="60">
        <f>'Sept 24'!H34+'Oct 1'!H34+'Oct 8'!H34+'Oct 15'!H34+'Oct 22'!H34+'Oct 29'!H34+Week7!H34+Week8!H34+Week9!H34+Week10!H34+Week11!H34+Week12!H34+Week13!H34+Week14!H34+Week15!H34+Week16!H34+Week17!H34+Week18!H34+Week19!H34+Week20!H34+Week21!H34+Week22!H34+Week23!H34+Week24!H34+Week25!H34+Week26!H34+Week27!H34+Week28!H34</f>
        <v>0</v>
      </c>
      <c r="I25" s="60">
        <f>'Sept 24'!I34+'Oct 1'!I34+'Oct 8'!I34+'Oct 15'!I34+'Oct 22'!I34+'Oct 29'!I34+Week7!I34+Week8!I34+Week9!I34+Week10!I34+Week11!I34+Week12!I34+Week13!I34+Week14!I34+Week15!I34+Week16!I34+Week17!I34+Week18!I34+Week19!I34+Week20!I34+Week21!I34+Week22!I34+Week23!I34+Week24!I34+Week25!I34+Week26!I34+Week27!I34+Week28!I34</f>
        <v>0</v>
      </c>
      <c r="J25" s="61">
        <f t="shared" si="0"/>
        <v>7.7333333333333334</v>
      </c>
      <c r="K25" s="62">
        <f>'Sept 24'!J34+'Oct 1'!J34+'Oct 8'!J34+'Oct 15'!J34+'Oct 22'!J34+'Oct 29'!J34+Week7!J34+Week8!J34+Week9!J34+Week10!J34+Week11!J34+Week12!J34+Week13!J34+Week14!J34+Week15!J34+Week16!J34+Week17!J34+Week18!J34+Week19!J34+Week20!J34+Week21!J34+Week22!J34+Week23!J34+Week24!J34+Week25!J34+Week26!J34+Week27!J34+Week28!J34</f>
        <v>72</v>
      </c>
      <c r="L25" s="63"/>
    </row>
    <row r="26" spans="1:12">
      <c r="A26" s="59" t="str">
        <f>'Sept 24'!A35</f>
        <v>Matt</v>
      </c>
      <c r="B26" s="59" t="str">
        <f>'Sept 24'!B35</f>
        <v>Parker</v>
      </c>
      <c r="C26" s="59" t="str">
        <f>'Sept 24'!C35</f>
        <v>Broken Styx</v>
      </c>
      <c r="D26" s="60">
        <f>'Sept 24'!D35+'Oct 1'!D35+'Oct 8'!D35+'Oct 15'!D35+'Oct 22'!D35+'Oct 29'!D35+Week7!D35+Week8!D35+Week9!D35+Week10!D35+Week11!D35+Week12!D35+Week13!D35+Week14!D35+Week15!D35+Week16!D35+Week17!D35+Week18!D35+Week19!D35+Week20!D35+Week21!D35+Week22!D35+Week23!D35+Week24!D35+Week25!D35+Week26!D35+Week27!D35+Week28!D35</f>
        <v>30</v>
      </c>
      <c r="E26" s="60">
        <f>'Sept 24'!E35+'Oct 1'!E35+'Oct 8'!E35+'Oct 15'!E35+'Oct 22'!E35+'Oct 29'!E35+Week7!E35+Week8!E35+Week9!E35+Week10!E35+Week11!E35+Week12!E35+Week13!E35+Week14!E35+Week15!E35+Week16!E35+Week17!E35+Week18!E35+Week19!E35+Week20!E35+Week21!E35+Week22!E35+Week23!E35+Week24!E35+Week25!E35+Week26!E35+Week27!E35+Week28!E35</f>
        <v>16</v>
      </c>
      <c r="F26" s="60">
        <f>'Sept 24'!F35+'Oct 1'!F35+'Oct 8'!F35+'Oct 15'!F35+'Oct 22'!F35+'Oct 29'!F35+Week7!F35+Week8!F35+Week9!F35+Week10!F35+Week11!F35+Week12!F35+Week13!F35+Week14!F35+Week15!F35+Week16!F35+Week17!F35+Week18!F35+Week19!F35+Week20!F35+Week21!F35+Week22!F35+Week23!F35+Week24!F35+Week25!F35+Week26!F35+Week27!F35+Week28!F35</f>
        <v>14</v>
      </c>
      <c r="G26" s="60">
        <f>'Sept 24'!G35+'Oct 1'!G35+'Oct 8'!G35+'Oct 15'!G35+'Oct 22'!G35+'Oct 29'!G35+Week7!G35+Week8!G35+Week9!G35+Week10!G35+Week11!G35+Week12!G35+Week13!G35+Week14!G35+Week15!G35+Week16!G35+Week17!G35+Week18!G35+Week19!G35+Week20!G35+Week21!G35+Week22!G35+Week23!G35+Week24!G35+Week25!G35+Week26!G35+Week27!G35+Week28!G35</f>
        <v>236</v>
      </c>
      <c r="H26" s="60">
        <f>'Sept 24'!H35+'Oct 1'!H35+'Oct 8'!H35+'Oct 15'!H35+'Oct 22'!H35+'Oct 29'!H35+Week7!H35+Week8!H35+Week9!H35+Week10!H35+Week11!H35+Week12!H35+Week13!H35+Week14!H35+Week15!H35+Week16!H35+Week17!H35+Week18!H35+Week19!H35+Week20!H35+Week21!H35+Week22!H35+Week23!H35+Week24!H35+Week25!H35+Week26!H35+Week27!H35+Week28!H35</f>
        <v>0</v>
      </c>
      <c r="I26" s="60">
        <f>'Sept 24'!I35+'Oct 1'!I35+'Oct 8'!I35+'Oct 15'!I35+'Oct 22'!I35+'Oct 29'!I35+Week7!I35+Week8!I35+Week9!I35+Week10!I35+Week11!I35+Week12!I35+Week13!I35+Week14!I35+Week15!I35+Week16!I35+Week17!I35+Week18!I35+Week19!I35+Week20!I35+Week21!I35+Week22!I35+Week23!I35+Week24!I35+Week25!I35+Week26!I35+Week27!I35+Week28!I35</f>
        <v>0</v>
      </c>
      <c r="J26" s="61">
        <f t="shared" si="0"/>
        <v>7.8666666666666663</v>
      </c>
      <c r="K26" s="62">
        <f>'Sept 24'!J35+'Oct 1'!J35+'Oct 8'!J35+'Oct 15'!J35+'Oct 22'!J35+'Oct 29'!J35+Week7!J35+Week8!J35+Week9!J35+Week10!J35+Week11!J35+Week12!J35+Week13!J35+Week14!J35+Week15!J35+Week16!J35+Week17!J35+Week18!J35+Week19!J35+Week20!J35+Week21!J35+Week22!J35+Week23!J35+Week24!J35+Week25!J35+Week26!J35+Week27!J35+Week28!J35</f>
        <v>72</v>
      </c>
      <c r="L26" s="63"/>
    </row>
    <row r="27" spans="1:12">
      <c r="A27" s="64">
        <f>'Sept 24'!A36</f>
        <v>0</v>
      </c>
      <c r="B27" s="64">
        <f>'Sept 24'!B36</f>
        <v>0</v>
      </c>
      <c r="C27" s="64" t="str">
        <f>'Sept 24'!C36</f>
        <v>Broken Styx</v>
      </c>
      <c r="D27" s="65">
        <f>'Sept 24'!D36+'Oct 1'!D36+'Oct 8'!D36+'Oct 15'!D36+'Oct 22'!D36+'Oct 29'!D36+Week7!D36+Week8!D36+Week9!D36+Week10!D36+Week11!D36+Week12!D36+Week13!D36+Week14!D36+Week15!D36+Week16!D36+Week17!D36+Week18!D36+Week19!D36+Week20!D36+Week21!D36+Week22!D36+Week23!D36+Week24!D36+Week25!D36+Week26!D36+Week27!D36+Week28!D36</f>
        <v>0</v>
      </c>
      <c r="E27" s="65">
        <f>'Sept 24'!E36+'Oct 1'!E36+'Oct 8'!E36+'Oct 15'!E36+'Oct 22'!E36+'Oct 29'!E36+Week7!E36+Week8!E36+Week9!E36+Week10!E36+Week11!E36+Week12!E36+Week13!E36+Week14!E36+Week15!E36+Week16!E36+Week17!E36+Week18!E36+Week19!E36+Week20!E36+Week21!E36+Week22!E36+Week23!E36+Week24!E36+Week25!E36+Week26!E36+Week27!E36+Week28!E36</f>
        <v>0</v>
      </c>
      <c r="F27" s="65">
        <f>'Sept 24'!F36+'Oct 1'!F36+'Oct 8'!F36+'Oct 15'!F36+'Oct 22'!F36+'Oct 29'!F36+Week7!F36+Week8!F36+Week9!F36+Week10!F36+Week11!F36+Week12!F36+Week13!F36+Week14!F36+Week15!F36+Week16!F36+Week17!F36+Week18!F36+Week19!F36+Week20!F36+Week21!F36+Week22!F36+Week23!F36+Week24!F36+Week25!F36+Week26!F36+Week27!F36+Week28!F36</f>
        <v>0</v>
      </c>
      <c r="G27" s="65">
        <f>'Sept 24'!G36+'Oct 1'!G36+'Oct 8'!G36+'Oct 15'!G36+'Oct 22'!G36+'Oct 29'!G36+Week7!G36+Week8!G36+Week9!G36+Week10!G36+Week11!G36+Week12!G36+Week13!G36+Week14!G36+Week15!G36+Week16!G36+Week17!G36+Week18!G36+Week19!G36+Week20!G36+Week21!G36+Week22!G36+Week23!G36+Week24!G36+Week25!G36+Week26!G36+Week27!G36+Week28!G36</f>
        <v>0</v>
      </c>
      <c r="H27" s="65">
        <f>'Sept 24'!H36+'Oct 1'!H36+'Oct 8'!H36+'Oct 15'!H36+'Oct 22'!H36+'Oct 29'!H36+Week7!H36+Week8!H36+Week9!H36+Week10!H36+Week11!H36+Week12!H36+Week13!H36+Week14!H36+Week15!H36+Week16!H36+Week17!H36+Week18!H36+Week19!H36+Week20!H36+Week21!H36+Week22!H36+Week23!H36+Week24!H36+Week25!H36+Week26!H36+Week27!H36+Week28!H36</f>
        <v>0</v>
      </c>
      <c r="I27" s="65">
        <f>'Sept 24'!I36+'Oct 1'!I36+'Oct 8'!I36+'Oct 15'!I36+'Oct 22'!I36+'Oct 29'!I36+Week7!I36+Week8!I36+Week9!I36+Week10!I36+Week11!I36+Week12!I36+Week13!I36+Week14!I36+Week15!I36+Week16!I36+Week17!I36+Week18!I36+Week19!I36+Week20!I36+Week21!I36+Week22!I36+Week23!I36+Week24!I36+Week25!I36+Week26!I36+Week27!I36+Week28!I36</f>
        <v>0</v>
      </c>
      <c r="J27" s="66">
        <f t="shared" si="0"/>
        <v>0</v>
      </c>
      <c r="K27" s="67">
        <f>'Sept 24'!J36+'Oct 1'!J36+'Oct 8'!J36+'Oct 15'!J36+'Oct 22'!J36+'Oct 29'!J36+Week7!J36+Week8!J36+Week9!J36+Week10!J36+Week11!J36+Week12!J36+Week13!J36+Week14!J36+Week15!J36+Week16!J36+Week17!J36+Week18!J36+Week19!J36+Week20!J36+Week21!J36+Week22!J36+Week23!J36+Week24!J36+Week25!J36+Week26!J36+Week27!J36+Week28!J36</f>
        <v>0</v>
      </c>
      <c r="L27" s="68"/>
    </row>
    <row r="28" spans="1:12">
      <c r="A28" s="59" t="str">
        <f>'Sept 24'!A40</f>
        <v>Don  *</v>
      </c>
      <c r="B28" s="59" t="str">
        <f>'Sept 24'!B40</f>
        <v>Chambers</v>
      </c>
      <c r="C28" s="59" t="str">
        <f>'Sept 24'!C40</f>
        <v>Bastoni</v>
      </c>
      <c r="D28" s="60">
        <f>'Sept 24'!D40+'Oct 1'!D40+'Oct 8'!D40+'Oct 15'!D40+'Oct 22'!D40+'Oct 29'!D40+Week7!D40+Week8!D40+Week9!D40+Week10!D40+Week11!D40+Week12!D40+Week13!D40+Week14!D40+Week15!D40+Week16!D40+Week17!D40+Week18!D40+Week19!D40+Week20!D40+Week21!D40+Week22!D40+Week23!D40+Week24!D40+Week25!D40+Week26!D40+Week27!D40+Week28!D40</f>
        <v>15</v>
      </c>
      <c r="E28" s="60">
        <f>'Sept 24'!E40+'Oct 1'!E40+'Oct 8'!E40+'Oct 15'!E40+'Oct 22'!E40+'Oct 29'!E40+Week7!E40+Week8!E40+Week9!E40+Week10!E40+Week11!E40+Week12!E40+Week13!E40+Week14!E40+Week15!E40+Week16!E40+Week17!E40+Week18!E40+Week19!E40+Week20!E40+Week21!E40+Week22!E40+Week23!E40+Week24!E40+Week25!E40+Week26!E40+Week27!E40+Week28!E40</f>
        <v>5</v>
      </c>
      <c r="F28" s="60">
        <f>'Sept 24'!F40+'Oct 1'!F40+'Oct 8'!F40+'Oct 15'!F40+'Oct 22'!F40+'Oct 29'!F40+Week7!F40+Week8!F40+Week9!F40+Week10!F40+Week11!F40+Week12!F40+Week13!F40+Week14!F40+Week15!F40+Week16!F40+Week17!F40+Week18!F40+Week19!F40+Week20!F40+Week21!F40+Week22!F40+Week23!F40+Week24!F40+Week25!F40+Week26!F40+Week27!F40+Week28!F40</f>
        <v>10</v>
      </c>
      <c r="G28" s="60">
        <f>'Sept 24'!G40+'Oct 1'!G40+'Oct 8'!G40+'Oct 15'!G40+'Oct 22'!G40+'Oct 29'!G40+Week7!G40+Week8!G40+Week9!G40+Week10!G40+Week11!G40+Week12!G40+Week13!G40+Week14!G40+Week15!G40+Week16!G40+Week17!G40+Week18!G40+Week19!G40+Week20!G40+Week21!G40+Week22!G40+Week23!G40+Week24!G40+Week25!G40+Week26!G40+Week27!G40+Week28!G40</f>
        <v>100</v>
      </c>
      <c r="H28" s="60">
        <f>'Sept 24'!H40+'Oct 1'!H40+'Oct 8'!H40+'Oct 15'!H40+'Oct 22'!H40+'Oct 29'!H40+Week7!H40+Week8!H40+Week9!H40+Week10!H40+Week11!H40+Week12!H40+Week13!H40+Week14!H40+Week15!H40+Week16!H40+Week17!H40+Week18!H40+Week19!H40+Week20!H40+Week21!H40+Week22!H40+Week23!H40+Week24!H40+Week25!H40+Week26!H40+Week27!H40+Week28!H40</f>
        <v>0</v>
      </c>
      <c r="I28" s="60">
        <f>'Sept 24'!I40+'Oct 1'!I40+'Oct 8'!I40+'Oct 15'!I40+'Oct 22'!I40+'Oct 29'!I40+Week7!I40+Week8!I40+Week9!I40+Week10!I40+Week11!I40+Week12!I40+Week13!I40+Week14!I40+Week15!I40+Week16!I40+Week17!I40+Week18!I40+Week19!I40+Week20!I40+Week21!I40+Week22!I40+Week23!I40+Week24!I40+Week25!I40+Week26!I40+Week27!I40+Week28!I40</f>
        <v>0</v>
      </c>
      <c r="J28" s="61">
        <f t="shared" si="0"/>
        <v>6.666666666666667</v>
      </c>
      <c r="K28" s="62">
        <f>'Sept 24'!J40+'Oct 1'!J40+'Oct 8'!J40+'Oct 15'!J40+'Oct 22'!J40+'Oct 29'!J40+Week7!J40+Week8!J40+Week9!J40+Week10!J40+Week11!J40+Week12!J40+Week13!J40+Week14!J40+Week15!J40+Week16!J40+Week17!J40+Week18!J40+Week19!J40+Week20!J40+Week21!J40+Week22!J40+Week23!J40+Week24!J40+Week25!J40+Week26!J40+Week27!J40+Week28!J40</f>
        <v>36</v>
      </c>
      <c r="L28" s="63"/>
    </row>
    <row r="29" spans="1:12">
      <c r="A29" s="59" t="str">
        <f>'Sept 24'!A41</f>
        <v>John  *</v>
      </c>
      <c r="B29" s="59" t="str">
        <f>'Sept 24'!B41</f>
        <v>Dinelescu</v>
      </c>
      <c r="C29" s="59" t="str">
        <f>'Sept 24'!C41</f>
        <v>Bastoni</v>
      </c>
      <c r="D29" s="60">
        <f>'Sept 24'!D41+'Oct 1'!D41+'Oct 8'!D41+'Oct 15'!D41+'Oct 22'!D41+'Oct 29'!D41+Week7!D41+Week8!D41+Week9!D41+Week10!D41+Week11!D41+Week12!D41+Week13!D41+Week14!D41+Week15!D41+Week16!D41+Week17!D41+Week18!D41+Week19!D41+Week20!D41+Week21!D41+Week22!D41+Week23!D41+Week24!D41+Week25!D41+Week26!D41+Week27!D41+Week28!D41</f>
        <v>10</v>
      </c>
      <c r="E29" s="60">
        <f>'Sept 24'!E41+'Oct 1'!E41+'Oct 8'!E41+'Oct 15'!E41+'Oct 22'!E41+'Oct 29'!E41+Week7!E41+Week8!E41+Week9!E41+Week10!E41+Week11!E41+Week12!E41+Week13!E41+Week14!E41+Week15!E41+Week16!E41+Week17!E41+Week18!E41+Week19!E41+Week20!E41+Week21!E41+Week22!E41+Week23!E41+Week24!E41+Week25!E41+Week26!E41+Week27!E41+Week28!E41</f>
        <v>4</v>
      </c>
      <c r="F29" s="60">
        <f>'Sept 24'!F41+'Oct 1'!F41+'Oct 8'!F41+'Oct 15'!F41+'Oct 22'!F41+'Oct 29'!F41+Week7!F41+Week8!F41+Week9!F41+Week10!F41+Week11!F41+Week12!F41+Week13!F41+Week14!F41+Week15!F41+Week16!F41+Week17!F41+Week18!F41+Week19!F41+Week20!F41+Week21!F41+Week22!F41+Week23!F41+Week24!F41+Week25!F41+Week26!F41+Week27!F41+Week28!F41</f>
        <v>6</v>
      </c>
      <c r="G29" s="60">
        <f>'Sept 24'!G41+'Oct 1'!G41+'Oct 8'!G41+'Oct 15'!G41+'Oct 22'!G41+'Oct 29'!G41+Week7!G41+Week8!G41+Week9!G41+Week10!G41+Week11!G41+Week12!G41+Week13!G41+Week14!G41+Week15!G41+Week16!G41+Week17!G41+Week18!G41+Week19!G41+Week20!G41+Week21!G41+Week22!G41+Week23!G41+Week24!G41+Week25!G41+Week26!G41+Week27!G41+Week28!G41</f>
        <v>62</v>
      </c>
      <c r="H29" s="60">
        <f>'Sept 24'!H41+'Oct 1'!H41+'Oct 8'!H41+'Oct 15'!H41+'Oct 22'!H41+'Oct 29'!H41+Week7!H41+Week8!H41+Week9!H41+Week10!H41+Week11!H41+Week12!H41+Week13!H41+Week14!H41+Week15!H41+Week16!H41+Week17!H41+Week18!H41+Week19!H41+Week20!H41+Week21!H41+Week22!H41+Week23!H41+Week24!H41+Week25!H41+Week26!H41+Week27!H41+Week28!H41</f>
        <v>0</v>
      </c>
      <c r="I29" s="60">
        <f>'Sept 24'!I41+'Oct 1'!I41+'Oct 8'!I41+'Oct 15'!I41+'Oct 22'!I41+'Oct 29'!I41+Week7!I41+Week8!I41+Week9!I41+Week10!I41+Week11!I41+Week12!I41+Week13!I41+Week14!I41+Week15!I41+Week16!I41+Week17!I41+Week18!I41+Week19!I41+Week20!I41+Week21!I41+Week22!I41+Week23!I41+Week24!I41+Week25!I41+Week26!I41+Week27!I41+Week28!I41</f>
        <v>0</v>
      </c>
      <c r="J29" s="61">
        <f t="shared" si="0"/>
        <v>6.2</v>
      </c>
      <c r="K29" s="62">
        <f>'Sept 24'!J41+'Oct 1'!J41+'Oct 8'!J41+'Oct 15'!J41+'Oct 22'!J41+'Oct 29'!J41+Week7!J41+Week8!J41+Week9!J41+Week10!J41+Week11!J41+Week12!J41+Week13!J41+Week14!J41+Week15!J41+Week16!J41+Week17!J41+Week18!J41+Week19!J41+Week20!J41+Week21!J41+Week22!J41+Week23!J41+Week24!J41+Week25!J41+Week26!J41+Week27!J41+Week28!J41</f>
        <v>24</v>
      </c>
      <c r="L29" s="63"/>
    </row>
    <row r="30" spans="1:12">
      <c r="A30" s="59" t="str">
        <f>'Sept 24'!A42</f>
        <v>Jim  *</v>
      </c>
      <c r="B30" s="59" t="str">
        <f>'Sept 24'!B42</f>
        <v>Brunelle</v>
      </c>
      <c r="C30" s="59" t="str">
        <f>'Sept 24'!C42</f>
        <v>Bastoni</v>
      </c>
      <c r="D30" s="60">
        <f>'Sept 24'!D42+'Oct 1'!D42+'Oct 8'!D42+'Oct 15'!D42+'Oct 22'!D42+'Oct 29'!D42+Week7!D42+Week8!D42+Week9!D42+Week10!D42+Week11!D42+Week12!D42+Week13!D42+Week14!D42+Week15!D42+Week16!D42+Week17!D42+Week18!D42+Week19!D42+Week20!D42+Week21!D42+Week22!D42+Week23!D42+Week24!D42+Week25!D42+Week26!D42+Week27!D42+Week28!D42</f>
        <v>15</v>
      </c>
      <c r="E30" s="60">
        <f>'Sept 24'!E42+'Oct 1'!E42+'Oct 8'!E42+'Oct 15'!E42+'Oct 22'!E42+'Oct 29'!E42+Week7!E42+Week8!E42+Week9!E42+Week10!E42+Week11!E42+Week12!E42+Week13!E42+Week14!E42+Week15!E42+Week16!E42+Week17!E42+Week18!E42+Week19!E42+Week20!E42+Week21!E42+Week22!E42+Week23!E42+Week24!E42+Week25!E42+Week26!E42+Week27!E42+Week28!E42</f>
        <v>8</v>
      </c>
      <c r="F30" s="60">
        <f>'Sept 24'!F42+'Oct 1'!F42+'Oct 8'!F42+'Oct 15'!F42+'Oct 22'!F42+'Oct 29'!F42+Week7!F42+Week8!F42+Week9!F42+Week10!F42+Week11!F42+Week12!F42+Week13!F42+Week14!F42+Week15!F42+Week16!F42+Week17!F42+Week18!F42+Week19!F42+Week20!F42+Week21!F42+Week22!F42+Week23!F42+Week24!F42+Week25!F42+Week26!F42+Week27!F42+Week28!F42</f>
        <v>7</v>
      </c>
      <c r="G30" s="60">
        <f>'Sept 24'!G42+'Oct 1'!G42+'Oct 8'!G42+'Oct 15'!G42+'Oct 22'!G42+'Oct 29'!G42+Week7!G42+Week8!G42+Week9!G42+Week10!G42+Week11!G42+Week12!G42+Week13!G42+Week14!G42+Week15!G42+Week16!G42+Week17!G42+Week18!G42+Week19!G42+Week20!G42+Week21!G42+Week22!G42+Week23!G42+Week24!G42+Week25!G42+Week26!G42+Week27!G42+Week28!G42</f>
        <v>120</v>
      </c>
      <c r="H30" s="60">
        <f>'Sept 24'!H42+'Oct 1'!H42+'Oct 8'!H42+'Oct 15'!H42+'Oct 22'!H42+'Oct 29'!H42+Week7!H42+Week8!H42+Week9!H42+Week10!H42+Week11!H42+Week12!H42+Week13!H42+Week14!H42+Week15!H42+Week16!H42+Week17!H42+Week18!H42+Week19!H42+Week20!H42+Week21!H42+Week22!H42+Week23!H42+Week24!H42+Week25!H42+Week26!H42+Week27!H42+Week28!H42</f>
        <v>0</v>
      </c>
      <c r="I30" s="60">
        <f>'Sept 24'!I42+'Oct 1'!I42+'Oct 8'!I42+'Oct 15'!I42+'Oct 22'!I42+'Oct 29'!I42+Week7!I42+Week8!I42+Week9!I42+Week10!I42+Week11!I42+Week12!I42+Week13!I42+Week14!I42+Week15!I42+Week16!I42+Week17!I42+Week18!I42+Week19!I42+Week20!I42+Week21!I42+Week22!I42+Week23!I42+Week24!I42+Week25!I42+Week26!I42+Week27!I42+Week28!I42</f>
        <v>0</v>
      </c>
      <c r="J30" s="61">
        <f t="shared" si="0"/>
        <v>8</v>
      </c>
      <c r="K30" s="62">
        <f>'Sept 24'!J42+'Oct 1'!J42+'Oct 8'!J42+'Oct 15'!J42+'Oct 22'!J42+'Oct 29'!J42+Week7!J42+Week8!J42+Week9!J42+Week10!J42+Week11!J42+Week12!J42+Week13!J42+Week14!J42+Week15!J42+Week16!J42+Week17!J42+Week18!J42+Week19!J42+Week20!J42+Week21!J42+Week22!J42+Week23!J42+Week24!J42+Week25!J42+Week26!J42+Week27!J42+Week28!J42</f>
        <v>60</v>
      </c>
      <c r="L30" s="63"/>
    </row>
    <row r="31" spans="1:12">
      <c r="A31" s="59" t="str">
        <f>'Sept 24'!A43</f>
        <v>Sante</v>
      </c>
      <c r="B31" s="59" t="str">
        <f>'Sept 24'!B43</f>
        <v>Iatona</v>
      </c>
      <c r="C31" s="59" t="str">
        <f>'Sept 24'!C43</f>
        <v>Bastoni</v>
      </c>
      <c r="D31" s="60">
        <f>'Sept 24'!D43+'Oct 1'!D43+'Oct 8'!D43+'Oct 15'!D43+'Oct 22'!D43+'Oct 29'!D43+Week7!D43+Week8!D43+Week9!D43+Week10!D43+Week11!D43+Week12!D43+Week13!D43+Week14!D43+Week15!D43+Week16!D43+Week17!D43+Week18!D43+Week19!D43+Week20!D43+Week21!D43+Week22!D43+Week23!D43+Week24!D43+Week25!D43+Week26!D43+Week27!D43+Week28!D43</f>
        <v>20</v>
      </c>
      <c r="E31" s="60">
        <f>'Sept 24'!E43+'Oct 1'!E43+'Oct 8'!E43+'Oct 15'!E43+'Oct 22'!E43+'Oct 29'!E43+Week7!E43+Week8!E43+Week9!E43+Week10!E43+Week11!E43+Week12!E43+Week13!E43+Week14!E43+Week15!E43+Week16!E43+Week17!E43+Week18!E43+Week19!E43+Week20!E43+Week21!E43+Week22!E43+Week23!E43+Week24!E43+Week25!E43+Week26!E43+Week27!E43+Week28!E43</f>
        <v>8</v>
      </c>
      <c r="F31" s="60">
        <f>'Sept 24'!F43+'Oct 1'!F43+'Oct 8'!F43+'Oct 15'!F43+'Oct 22'!F43+'Oct 29'!F43+Week7!F43+Week8!F43+Week9!F43+Week10!F43+Week11!F43+Week12!F43+Week13!F43+Week14!F43+Week15!F43+Week16!F43+Week17!F43+Week18!F43+Week19!F43+Week20!F43+Week21!F43+Week22!F43+Week23!F43+Week24!F43+Week25!F43+Week26!F43+Week27!F43+Week28!F43</f>
        <v>12</v>
      </c>
      <c r="G31" s="60">
        <f>'Sept 24'!G43+'Oct 1'!G43+'Oct 8'!G43+'Oct 15'!G43+'Oct 22'!G43+'Oct 29'!G43+Week7!G43+Week8!G43+Week9!G43+Week10!G43+Week11!G43+Week12!G43+Week13!G43+Week14!G43+Week15!G43+Week16!G43+Week17!G43+Week18!G43+Week19!G43+Week20!G43+Week21!G43+Week22!G43+Week23!G43+Week24!G43+Week25!G43+Week26!G43+Week27!G43+Week28!G43</f>
        <v>138</v>
      </c>
      <c r="H31" s="60">
        <f>'Sept 24'!H43+'Oct 1'!H43+'Oct 8'!H43+'Oct 15'!H43+'Oct 22'!H43+'Oct 29'!H43+Week7!H43+Week8!H43+Week9!H43+Week10!H43+Week11!H43+Week12!H43+Week13!H43+Week14!H43+Week15!H43+Week16!H43+Week17!H43+Week18!H43+Week19!H43+Week20!H43+Week21!H43+Week22!H43+Week23!H43+Week24!H43+Week25!H43+Week26!H43+Week27!H43+Week28!H43</f>
        <v>0</v>
      </c>
      <c r="I31" s="60">
        <f>'Sept 24'!I43+'Oct 1'!I43+'Oct 8'!I43+'Oct 15'!I43+'Oct 22'!I43+'Oct 29'!I43+Week7!I43+Week8!I43+Week9!I43+Week10!I43+Week11!I43+Week12!I43+Week13!I43+Week14!I43+Week15!I43+Week16!I43+Week17!I43+Week18!I43+Week19!I43+Week20!I43+Week21!I43+Week22!I43+Week23!I43+Week24!I43+Week25!I43+Week26!I43+Week27!I43+Week28!I43</f>
        <v>0</v>
      </c>
      <c r="J31" s="61">
        <f t="shared" si="0"/>
        <v>6.9</v>
      </c>
      <c r="K31" s="62">
        <f>'Sept 24'!J43+'Oct 1'!J43+'Oct 8'!J43+'Oct 15'!J43+'Oct 22'!J43+'Oct 29'!J43+Week7!J43+Week8!J43+Week9!J43+Week10!J43+Week11!J43+Week12!J43+Week13!J43+Week14!J43+Week15!J43+Week16!J43+Week17!J43+Week18!J43+Week19!J43+Week20!J43+Week21!J43+Week22!J43+Week23!J43+Week24!J43+Week25!J43+Week26!J43+Week27!J43+Week28!J43</f>
        <v>48</v>
      </c>
      <c r="L31" s="63"/>
    </row>
    <row r="32" spans="1:12">
      <c r="A32" s="59" t="str">
        <f>'Sept 24'!A44</f>
        <v>Mike  *</v>
      </c>
      <c r="B32" s="59" t="str">
        <f>'Sept 24'!B44</f>
        <v>Kennedy</v>
      </c>
      <c r="C32" s="59" t="str">
        <f>'Sept 24'!C44</f>
        <v>Bastoni</v>
      </c>
      <c r="D32" s="60">
        <f>'Sept 24'!D44+'Oct 1'!D44+'Oct 8'!D44+'Oct 15'!D44+'Oct 22'!D44+'Oct 29'!D44+Week7!D44+Week8!D44+Week9!D44+Week10!D44+Week11!D44+Week12!D44+Week13!D44+Week14!D44+Week15!D44+Week16!D44+Week17!D44+Week18!D44+Week19!D44+Week20!D44+Week21!D44+Week22!D44+Week23!D44+Week24!D44+Week25!D44+Week26!D44+Week27!D44+Week28!D44</f>
        <v>20</v>
      </c>
      <c r="E32" s="60">
        <f>'Sept 24'!E44+'Oct 1'!E44+'Oct 8'!E44+'Oct 15'!E44+'Oct 22'!E44+'Oct 29'!E44+Week7!E44+Week8!E44+Week9!E44+Week10!E44+Week11!E44+Week12!E44+Week13!E44+Week14!E44+Week15!E44+Week16!E44+Week17!E44+Week18!E44+Week19!E44+Week20!E44+Week21!E44+Week22!E44+Week23!E44+Week24!E44+Week25!E44+Week26!E44+Week27!E44+Week28!E44</f>
        <v>10</v>
      </c>
      <c r="F32" s="60">
        <f>'Sept 24'!F44+'Oct 1'!F44+'Oct 8'!F44+'Oct 15'!F44+'Oct 22'!F44+'Oct 29'!F44+Week7!F44+Week8!F44+Week9!F44+Week10!F44+Week11!F44+Week12!F44+Week13!F44+Week14!F44+Week15!F44+Week16!F44+Week17!F44+Week18!F44+Week19!F44+Week20!F44+Week21!F44+Week22!F44+Week23!F44+Week24!F44+Week25!F44+Week26!F44+Week27!F44+Week28!F44</f>
        <v>10</v>
      </c>
      <c r="G32" s="60">
        <f>'Sept 24'!G44+'Oct 1'!G44+'Oct 8'!G44+'Oct 15'!G44+'Oct 22'!G44+'Oct 29'!G44+Week7!G44+Week8!G44+Week9!G44+Week10!G44+Week11!G44+Week12!G44+Week13!G44+Week14!G44+Week15!G44+Week16!G44+Week17!G44+Week18!G44+Week19!G44+Week20!G44+Week21!G44+Week22!G44+Week23!G44+Week24!G44+Week25!G44+Week26!G44+Week27!G44+Week28!G44</f>
        <v>149</v>
      </c>
      <c r="H32" s="60">
        <f>'Sept 24'!H44+'Oct 1'!H44+'Oct 8'!H44+'Oct 15'!H44+'Oct 22'!H44+'Oct 29'!H44+Week7!H44+Week8!H44+Week9!H44+Week10!H44+Week11!H44+Week12!H44+Week13!H44+Week14!H44+Week15!H44+Week16!H44+Week17!H44+Week18!H44+Week19!H44+Week20!H44+Week21!H44+Week22!H44+Week23!H44+Week24!H44+Week25!H44+Week26!H44+Week27!H44+Week28!H44</f>
        <v>0</v>
      </c>
      <c r="I32" s="60">
        <f>'Sept 24'!I44+'Oct 1'!I44+'Oct 8'!I44+'Oct 15'!I44+'Oct 22'!I44+'Oct 29'!I44+Week7!I44+Week8!I44+Week9!I44+Week10!I44+Week11!I44+Week12!I44+Week13!I44+Week14!I44+Week15!I44+Week16!I44+Week17!I44+Week18!I44+Week19!I44+Week20!I44+Week21!I44+Week22!I44+Week23!I44+Week24!I44+Week25!I44+Week26!I44+Week27!I44+Week28!I44</f>
        <v>0</v>
      </c>
      <c r="J32" s="61">
        <f t="shared" si="0"/>
        <v>7.45</v>
      </c>
      <c r="K32" s="62">
        <f>'Sept 24'!J44+'Oct 1'!J44+'Oct 8'!J44+'Oct 15'!J44+'Oct 22'!J44+'Oct 29'!J44+Week7!J44+Week8!J44+Week9!J44+Week10!J44+Week11!J44+Week12!J44+Week13!J44+Week14!J44+Week15!J44+Week16!J44+Week17!J44+Week18!J44+Week19!J44+Week20!J44+Week21!J44+Week22!J44+Week23!J44+Week24!J44+Week25!J44+Week26!J44+Week27!J44+Week28!J44</f>
        <v>72</v>
      </c>
      <c r="L32" s="63"/>
    </row>
    <row r="33" spans="1:12">
      <c r="A33" s="64">
        <f>'Sept 24'!A45</f>
        <v>0</v>
      </c>
      <c r="B33" s="64">
        <f>'Sept 24'!B45</f>
        <v>0</v>
      </c>
      <c r="C33" s="64" t="str">
        <f>'Sept 24'!C45</f>
        <v>Bastoni</v>
      </c>
      <c r="D33" s="65">
        <f>'Sept 24'!D45+'Oct 1'!D45+'Oct 8'!D45+'Oct 15'!D45+'Oct 22'!D45+'Oct 29'!D45+Week7!D45+Week8!D45+Week9!D45+Week10!D45+Week11!D45+Week12!D45+Week13!D45+Week14!D45+Week15!D45+Week16!D45+Week17!D45+Week18!D45+Week19!D45+Week20!D45+Week21!D45+Week22!D45+Week23!D45+Week24!D45+Week25!D45+Week26!D45+Week27!D45+Week28!D45</f>
        <v>0</v>
      </c>
      <c r="E33" s="65">
        <f>'Sept 24'!E45+'Oct 1'!E45+'Oct 8'!E45+'Oct 15'!E45+'Oct 22'!E45+'Oct 29'!E45+Week7!E45+Week8!E45+Week9!E45+Week10!E45+Week11!E45+Week12!E45+Week13!E45+Week14!E45+Week15!E45+Week16!E45+Week17!E45+Week18!E45+Week19!E45+Week20!E45+Week21!E45+Week22!E45+Week23!E45+Week24!E45+Week25!E45+Week26!E45+Week27!E45+Week28!E45</f>
        <v>0</v>
      </c>
      <c r="F33" s="65">
        <f>'Sept 24'!F45+'Oct 1'!F45+'Oct 8'!F45+'Oct 15'!F45+'Oct 22'!F45+'Oct 29'!F45+Week7!F45+Week8!F45+Week9!F45+Week10!F45+Week11!F45+Week12!F45+Week13!F45+Week14!F45+Week15!F45+Week16!F45+Week17!F45+Week18!F45+Week19!F45+Week20!F45+Week21!F45+Week22!F45+Week23!F45+Week24!F45+Week25!F45+Week26!F45+Week27!F45+Week28!F45</f>
        <v>0</v>
      </c>
      <c r="G33" s="65">
        <f>'Sept 24'!G45+'Oct 1'!G45+'Oct 8'!G45+'Oct 15'!G45+'Oct 22'!G45+'Oct 29'!G45+Week7!G45+Week8!G45+Week9!G45+Week10!G45+Week11!G45+Week12!G45+Week13!G45+Week14!G45+Week15!G45+Week16!G45+Week17!G45+Week18!G45+Week19!G45+Week20!G45+Week21!G45+Week22!G45+Week23!G45+Week24!G45+Week25!G45+Week26!G45+Week27!G45+Week28!G45</f>
        <v>0</v>
      </c>
      <c r="H33" s="65">
        <f>'Sept 24'!H45+'Oct 1'!H45+'Oct 8'!H45+'Oct 15'!H45+'Oct 22'!H45+'Oct 29'!H45+Week7!H45+Week8!H45+Week9!H45+Week10!H45+Week11!H45+Week12!H45+Week13!H45+Week14!H45+Week15!H45+Week16!H45+Week17!H45+Week18!H45+Week19!H45+Week20!H45+Week21!H45+Week22!H45+Week23!H45+Week24!H45+Week25!H45+Week26!H45+Week27!H45+Week28!H45</f>
        <v>0</v>
      </c>
      <c r="I33" s="65">
        <f>'Sept 24'!I45+'Oct 1'!I45+'Oct 8'!I45+'Oct 15'!I45+'Oct 22'!I45+'Oct 29'!I45+Week7!I45+Week8!I45+Week9!I45+Week10!I45+Week11!I45+Week12!I45+Week13!I45+Week14!I45+Week15!I45+Week16!I45+Week17!I45+Week18!I45+Week19!I45+Week20!I45+Week21!I45+Week22!I45+Week23!I45+Week24!I45+Week25!I45+Week26!I45+Week27!I45+Week28!I45</f>
        <v>0</v>
      </c>
      <c r="J33" s="66">
        <f t="shared" si="0"/>
        <v>0</v>
      </c>
      <c r="K33" s="67">
        <f>'Sept 24'!J45+'Oct 1'!J45+'Oct 8'!J45+'Oct 15'!J45+'Oct 22'!J45+'Oct 29'!J45+Week7!J45+Week8!J45+Week9!J45+Week10!J45+Week11!J45+Week12!J45+Week13!J45+Week14!J45+Week15!J45+Week16!J45+Week17!J45+Week18!J45+Week19!J45+Week20!J45+Week21!J45+Week22!J45+Week23!J45+Week24!J45+Week25!J45+Week26!J45+Week27!J45+Week28!J45</f>
        <v>0</v>
      </c>
      <c r="L33" s="68"/>
    </row>
    <row r="34" spans="1:12">
      <c r="A34" s="59" t="str">
        <f>'Sept 24'!A49</f>
        <v>John</v>
      </c>
      <c r="B34" s="59" t="str">
        <f>'Sept 24'!B49</f>
        <v>Teti</v>
      </c>
      <c r="C34" s="59" t="str">
        <f>'Sept 24'!C49</f>
        <v>F Wednesdays</v>
      </c>
      <c r="D34" s="60">
        <f>'Sept 24'!D49+'Oct 1'!D49+'Oct 8'!D49+'Oct 15'!D49+'Oct 22'!D49+'Oct 29'!D49+Week7!D49+Week8!D49+Week9!D49+Week10!D49+Week11!D49+Week12!D49+Week13!D49+Week14!D49+Week15!D49+Week16!D49+Week17!D49+Week18!D49+Week19!D49+Week20!D49+Week21!D49+Week22!D49+Week23!D49+Week24!D49+Week25!D49+Week26!D49+Week27!D49+Week28!D49</f>
        <v>25</v>
      </c>
      <c r="E34" s="60">
        <f>'Sept 24'!E49+'Oct 1'!E49+'Oct 8'!E49+'Oct 15'!E49+'Oct 22'!E49+'Oct 29'!E49+Week7!E49+Week8!E49+Week9!E49+Week10!E49+Week11!E49+Week12!E49+Week13!E49+Week14!E49+Week15!E49+Week16!E49+Week17!E49+Week18!E49+Week19!E49+Week20!E49+Week21!E49+Week22!E49+Week23!E49+Week24!E49+Week25!E49+Week26!E49+Week27!E49+Week28!E49</f>
        <v>14</v>
      </c>
      <c r="F34" s="60">
        <f>'Sept 24'!F49+'Oct 1'!F49+'Oct 8'!F49+'Oct 15'!F49+'Oct 22'!F49+'Oct 29'!F49+Week7!F49+Week8!F49+Week9!F49+Week10!F49+Week11!F49+Week12!F49+Week13!F49+Week14!F49+Week15!F49+Week16!F49+Week17!F49+Week18!F49+Week19!F49+Week20!F49+Week21!F49+Week22!F49+Week23!F49+Week24!F49+Week25!F49+Week26!F49+Week27!F49+Week28!F49</f>
        <v>11</v>
      </c>
      <c r="G34" s="60">
        <f>'Sept 24'!G49+'Oct 1'!G49+'Oct 8'!G49+'Oct 15'!G49+'Oct 22'!G49+'Oct 29'!G49+Week7!G49+Week8!G49+Week9!G49+Week10!G49+Week11!G49+Week12!G49+Week13!G49+Week14!G49+Week15!G49+Week16!G49+Week17!G49+Week18!G49+Week19!G49+Week20!G49+Week21!G49+Week22!G49+Week23!G49+Week24!G49+Week25!G49+Week26!G49+Week27!G49+Week28!G49</f>
        <v>207</v>
      </c>
      <c r="H34" s="60">
        <f>'Sept 24'!H49+'Oct 1'!H49+'Oct 8'!H49+'Oct 15'!H49+'Oct 22'!H49+'Oct 29'!H49+Week7!H49+Week8!H49+Week9!H49+Week10!H49+Week11!H49+Week12!H49+Week13!H49+Week14!H49+Week15!H49+Week16!H49+Week17!H49+Week18!H49+Week19!H49+Week20!H49+Week21!H49+Week22!H49+Week23!H49+Week24!H49+Week25!H49+Week26!H49+Week27!H49+Week28!H49</f>
        <v>0</v>
      </c>
      <c r="I34" s="60">
        <f>'Sept 24'!I49+'Oct 1'!I49+'Oct 8'!I49+'Oct 15'!I49+'Oct 22'!I49+'Oct 29'!I49+Week7!I49+Week8!I49+Week9!I49+Week10!I49+Week11!I49+Week12!I49+Week13!I49+Week14!I49+Week15!I49+Week16!I49+Week17!I49+Week18!I49+Week19!I49+Week20!I49+Week21!I49+Week22!I49+Week23!I49+Week24!I49+Week25!I49+Week26!I49+Week27!I49+Week28!I49</f>
        <v>0</v>
      </c>
      <c r="J34" s="61">
        <f t="shared" si="0"/>
        <v>8.2799999999999994</v>
      </c>
      <c r="K34" s="62">
        <f>'Sept 24'!J49+'Oct 1'!J49+'Oct 8'!J49+'Oct 15'!J49+'Oct 22'!J49+'Oct 29'!J49+Week7!J49+Week8!J49+Week9!J49+Week10!J49+Week11!J49+Week12!J49+Week13!J49+Week14!J49+Week15!J49+Week16!J49+Week17!J49+Week18!J49+Week19!J49+Week20!J49+Week21!J49+Week22!J49+Week23!J49+Week24!J49+Week25!J49+Week26!J49+Week27!J49+Week28!J49</f>
        <v>60</v>
      </c>
      <c r="L34" s="63"/>
    </row>
    <row r="35" spans="1:12">
      <c r="A35" s="59" t="str">
        <f>'Sept 24'!A50</f>
        <v>Pat</v>
      </c>
      <c r="B35" s="59" t="str">
        <f>'Sept 24'!B50</f>
        <v>McCourt</v>
      </c>
      <c r="C35" s="59" t="str">
        <f>'Sept 24'!C50</f>
        <v>F Wednesdays</v>
      </c>
      <c r="D35" s="60">
        <f>'Sept 24'!D50+'Oct 1'!D50+'Oct 8'!D50+'Oct 15'!D50+'Oct 22'!D50+'Oct 29'!D50+Week7!D50+Week8!D50+Week9!D50+Week10!D50+Week11!D50+Week12!D50+Week13!D50+Week14!D50+Week15!D50+Week16!D50+Week17!D50+Week18!D50+Week19!D50+Week20!D50+Week21!D50+Week22!D50+Week23!D50+Week24!D50+Week25!D50+Week26!D50+Week27!D50+Week28!D50</f>
        <v>25</v>
      </c>
      <c r="E35" s="60">
        <f>'Sept 24'!E50+'Oct 1'!E50+'Oct 8'!E50+'Oct 15'!E50+'Oct 22'!E50+'Oct 29'!E50+Week7!E50+Week8!E50+Week9!E50+Week10!E50+Week11!E50+Week12!E50+Week13!E50+Week14!E50+Week15!E50+Week16!E50+Week17!E50+Week18!E50+Week19!E50+Week20!E50+Week21!E50+Week22!E50+Week23!E50+Week24!E50+Week25!E50+Week26!E50+Week27!E50+Week28!E50</f>
        <v>16</v>
      </c>
      <c r="F35" s="60">
        <f>'Sept 24'!F50+'Oct 1'!F50+'Oct 8'!F50+'Oct 15'!F50+'Oct 22'!F50+'Oct 29'!F50+Week7!F50+Week8!F50+Week9!F50+Week10!F50+Week11!F50+Week12!F50+Week13!F50+Week14!F50+Week15!F50+Week16!F50+Week17!F50+Week18!F50+Week19!F50+Week20!F50+Week21!F50+Week22!F50+Week23!F50+Week24!F50+Week25!F50+Week26!F50+Week27!F50+Week28!F50</f>
        <v>9</v>
      </c>
      <c r="G35" s="60">
        <f>'Sept 24'!G50+'Oct 1'!G50+'Oct 8'!G50+'Oct 15'!G50+'Oct 22'!G50+'Oct 29'!G50+Week7!G50+Week8!G50+Week9!G50+Week10!G50+Week11!G50+Week12!G50+Week13!G50+Week14!G50+Week15!G50+Week16!G50+Week17!G50+Week18!G50+Week19!G50+Week20!G50+Week21!G50+Week22!G50+Week23!G50+Week24!G50+Week25!G50+Week26!G50+Week27!G50+Week28!G50</f>
        <v>207</v>
      </c>
      <c r="H35" s="60">
        <f>'Sept 24'!H50+'Oct 1'!H50+'Oct 8'!H50+'Oct 15'!H50+'Oct 22'!H50+'Oct 29'!H50+Week7!H50+Week8!H50+Week9!H50+Week10!H50+Week11!H50+Week12!H50+Week13!H50+Week14!H50+Week15!H50+Week16!H50+Week17!H50+Week18!H50+Week19!H50+Week20!H50+Week21!H50+Week22!H50+Week23!H50+Week24!H50+Week25!H50+Week26!H50+Week27!H50+Week28!H50</f>
        <v>0</v>
      </c>
      <c r="I35" s="60">
        <f>'Sept 24'!I50+'Oct 1'!I50+'Oct 8'!I50+'Oct 15'!I50+'Oct 22'!I50+'Oct 29'!I50+Week7!I50+Week8!I50+Week9!I50+Week10!I50+Week11!I50+Week12!I50+Week13!I50+Week14!I50+Week15!I50+Week16!I50+Week17!I50+Week18!I50+Week19!I50+Week20!I50+Week21!I50+Week22!I50+Week23!I50+Week24!I50+Week25!I50+Week26!I50+Week27!I50+Week28!I50</f>
        <v>0</v>
      </c>
      <c r="J35" s="61">
        <f t="shared" si="0"/>
        <v>8.2799999999999994</v>
      </c>
      <c r="K35" s="62">
        <f>'Sept 24'!J50+'Oct 1'!J50+'Oct 8'!J50+'Oct 15'!J50+'Oct 22'!J50+'Oct 29'!J50+Week7!J50+Week8!J50+Week9!J50+Week10!J50+Week11!J50+Week12!J50+Week13!J50+Week14!J50+Week15!J50+Week16!J50+Week17!J50+Week18!J50+Week19!J50+Week20!J50+Week21!J50+Week22!J50+Week23!J50+Week24!J50+Week25!J50+Week26!J50+Week27!J50+Week28!J50</f>
        <v>60</v>
      </c>
      <c r="L35" s="63"/>
    </row>
    <row r="36" spans="1:12">
      <c r="A36" s="59" t="str">
        <f>'Sept 24'!A51</f>
        <v>Justin</v>
      </c>
      <c r="B36" s="59" t="str">
        <f>'Sept 24'!B51</f>
        <v>White</v>
      </c>
      <c r="C36" s="59" t="str">
        <f>'Sept 24'!C51</f>
        <v>F Wednesdays</v>
      </c>
      <c r="D36" s="60">
        <f>'Sept 24'!D51+'Oct 1'!D51+'Oct 8'!D51+'Oct 15'!D51+'Oct 22'!D51+'Oct 29'!D51+Week7!D51+Week8!D51+Week9!D51+Week10!D51+Week11!D51+Week12!D51+Week13!D51+Week14!D51+Week15!D51+Week16!D51+Week17!D51+Week18!D51+Week19!D51+Week20!D51+Week21!D51+Week22!D51+Week23!D51+Week24!D51+Week25!D51+Week26!D51+Week27!D51+Week28!D51</f>
        <v>5</v>
      </c>
      <c r="E36" s="60">
        <f>'Sept 24'!E51+'Oct 1'!E51+'Oct 8'!E51+'Oct 15'!E51+'Oct 22'!E51+'Oct 29'!E51+Week7!E51+Week8!E51+Week9!E51+Week10!E51+Week11!E51+Week12!E51+Week13!E51+Week14!E51+Week15!E51+Week16!E51+Week17!E51+Week18!E51+Week19!E51+Week20!E51+Week21!E51+Week22!E51+Week23!E51+Week24!E51+Week25!E51+Week26!E51+Week27!E51+Week28!E51</f>
        <v>4</v>
      </c>
      <c r="F36" s="60">
        <f>'Sept 24'!F51+'Oct 1'!F51+'Oct 8'!F51+'Oct 15'!F51+'Oct 22'!F51+'Oct 29'!F51+Week7!F51+Week8!F51+Week9!F51+Week10!F51+Week11!F51+Week12!F51+Week13!F51+Week14!F51+Week15!F51+Week16!F51+Week17!F51+Week18!F51+Week19!F51+Week20!F51+Week21!F51+Week22!F51+Week23!F51+Week24!F51+Week25!F51+Week26!F51+Week27!F51+Week28!F51</f>
        <v>1</v>
      </c>
      <c r="G36" s="60">
        <f>'Sept 24'!G51+'Oct 1'!G51+'Oct 8'!G51+'Oct 15'!G51+'Oct 22'!G51+'Oct 29'!G51+Week7!G51+Week8!G51+Week9!G51+Week10!G51+Week11!G51+Week12!G51+Week13!G51+Week14!G51+Week15!G51+Week16!G51+Week17!G51+Week18!G51+Week19!G51+Week20!G51+Week21!G51+Week22!G51+Week23!G51+Week24!G51+Week25!G51+Week26!G51+Week27!G51+Week28!G51</f>
        <v>45</v>
      </c>
      <c r="H36" s="60">
        <f>'Sept 24'!H51+'Oct 1'!H51+'Oct 8'!H51+'Oct 15'!H51+'Oct 22'!H51+'Oct 29'!H51+Week7!H51+Week8!H51+Week9!H51+Week10!H51+Week11!H51+Week12!H51+Week13!H51+Week14!H51+Week15!H51+Week16!H51+Week17!H51+Week18!H51+Week19!H51+Week20!H51+Week21!H51+Week22!H51+Week23!H51+Week24!H51+Week25!H51+Week26!H51+Week27!H51+Week28!H51</f>
        <v>0</v>
      </c>
      <c r="I36" s="60">
        <f>'Sept 24'!I51+'Oct 1'!I51+'Oct 8'!I51+'Oct 15'!I51+'Oct 22'!I51+'Oct 29'!I51+Week7!I51+Week8!I51+Week9!I51+Week10!I51+Week11!I51+Week12!I51+Week13!I51+Week14!I51+Week15!I51+Week16!I51+Week17!I51+Week18!I51+Week19!I51+Week20!I51+Week21!I51+Week22!I51+Week23!I51+Week24!I51+Week25!I51+Week26!I51+Week27!I51+Week28!I51</f>
        <v>0</v>
      </c>
      <c r="J36" s="61">
        <f t="shared" si="0"/>
        <v>9</v>
      </c>
      <c r="K36" s="62">
        <f>'Sept 24'!J51+'Oct 1'!J51+'Oct 8'!J51+'Oct 15'!J51+'Oct 22'!J51+'Oct 29'!J51+Week7!J51+Week8!J51+Week9!J51+Week10!J51+Week11!J51+Week12!J51+Week13!J51+Week14!J51+Week15!J51+Week16!J51+Week17!J51+Week18!J51+Week19!J51+Week20!J51+Week21!J51+Week22!J51+Week23!J51+Week24!J51+Week25!J51+Week26!J51+Week27!J51+Week28!J51</f>
        <v>12</v>
      </c>
      <c r="L36" s="63"/>
    </row>
    <row r="37" spans="1:12">
      <c r="A37" s="59" t="str">
        <f>'Sept 24'!A52</f>
        <v>Ed</v>
      </c>
      <c r="B37" s="59" t="str">
        <f>'Sept 24'!B52</f>
        <v>Incitti</v>
      </c>
      <c r="C37" s="59" t="str">
        <f>'Sept 24'!C52</f>
        <v>F Wednesdays</v>
      </c>
      <c r="D37" s="60">
        <f>'Sept 24'!D52+'Oct 1'!D52+'Oct 8'!D52+'Oct 15'!D52+'Oct 22'!D52+'Oct 29'!D52+Week7!D52+Week8!D52+Week9!D52+Week10!D52+Week11!D52+Week12!D52+Week13!D52+Week14!D52+Week15!D52+Week16!D52+Week17!D52+Week18!D52+Week19!D52+Week20!D52+Week21!D52+Week22!D52+Week23!D52+Week24!D52+Week25!D52+Week26!D52+Week27!D52+Week28!D52</f>
        <v>10</v>
      </c>
      <c r="E37" s="60">
        <f>'Sept 24'!E52+'Oct 1'!E52+'Oct 8'!E52+'Oct 15'!E52+'Oct 22'!E52+'Oct 29'!E52+Week7!E52+Week8!E52+Week9!E52+Week10!E52+Week11!E52+Week12!E52+Week13!E52+Week14!E52+Week15!E52+Week16!E52+Week17!E52+Week18!E52+Week19!E52+Week20!E52+Week21!E52+Week22!E52+Week23!E52+Week24!E52+Week25!E52+Week26!E52+Week27!E52+Week28!E52</f>
        <v>7</v>
      </c>
      <c r="F37" s="60">
        <f>'Sept 24'!F52+'Oct 1'!F52+'Oct 8'!F52+'Oct 15'!F52+'Oct 22'!F52+'Oct 29'!F52+Week7!F52+Week8!F52+Week9!F52+Week10!F52+Week11!F52+Week12!F52+Week13!F52+Week14!F52+Week15!F52+Week16!F52+Week17!F52+Week18!F52+Week19!F52+Week20!F52+Week21!F52+Week22!F52+Week23!F52+Week24!F52+Week25!F52+Week26!F52+Week27!F52+Week28!F52</f>
        <v>3</v>
      </c>
      <c r="G37" s="60">
        <f>'Sept 24'!G52+'Oct 1'!G52+'Oct 8'!G52+'Oct 15'!G52+'Oct 22'!G52+'Oct 29'!G52+Week7!G52+Week8!G52+Week9!G52+Week10!G52+Week11!G52+Week12!G52+Week13!G52+Week14!G52+Week15!G52+Week16!G52+Week17!G52+Week18!G52+Week19!G52+Week20!G52+Week21!G52+Week22!G52+Week23!G52+Week24!G52+Week25!G52+Week26!G52+Week27!G52+Week28!G52</f>
        <v>88</v>
      </c>
      <c r="H37" s="60">
        <f>'Sept 24'!H52+'Oct 1'!H52+'Oct 8'!H52+'Oct 15'!H52+'Oct 22'!H52+'Oct 29'!H52+Week7!H52+Week8!H52+Week9!H52+Week10!H52+Week11!H52+Week12!H52+Week13!H52+Week14!H52+Week15!H52+Week16!H52+Week17!H52+Week18!H52+Week19!H52+Week20!H52+Week21!H52+Week22!H52+Week23!H52+Week24!H52+Week25!H52+Week26!H52+Week27!H52+Week28!H52</f>
        <v>0</v>
      </c>
      <c r="I37" s="60">
        <f>'Sept 24'!I52+'Oct 1'!I52+'Oct 8'!I52+'Oct 15'!I52+'Oct 22'!I52+'Oct 29'!I52+Week7!I52+Week8!I52+Week9!I52+Week10!I52+Week11!I52+Week12!I52+Week13!I52+Week14!I52+Week15!I52+Week16!I52+Week17!I52+Week18!I52+Week19!I52+Week20!I52+Week21!I52+Week22!I52+Week23!I52+Week24!I52+Week25!I52+Week26!I52+Week27!I52+Week28!I52</f>
        <v>0</v>
      </c>
      <c r="J37" s="61">
        <f t="shared" si="0"/>
        <v>8.8000000000000007</v>
      </c>
      <c r="K37" s="62">
        <f>'Sept 24'!J52+'Oct 1'!J52+'Oct 8'!J52+'Oct 15'!J52+'Oct 22'!J52+'Oct 29'!J52+Week7!J52+Week8!J52+Week9!J52+Week10!J52+Week11!J52+Week12!J52+Week13!J52+Week14!J52+Week15!J52+Week16!J52+Week17!J52+Week18!J52+Week19!J52+Week20!J52+Week21!J52+Week22!J52+Week23!J52+Week24!J52+Week25!J52+Week26!J52+Week27!J52+Week28!J52</f>
        <v>36</v>
      </c>
      <c r="L37" s="63"/>
    </row>
    <row r="38" spans="1:12">
      <c r="A38" s="59" t="str">
        <f>'Sept 24'!A53</f>
        <v>Matt</v>
      </c>
      <c r="B38" s="59" t="str">
        <f>'Sept 24'!B53</f>
        <v>McCourt</v>
      </c>
      <c r="C38" s="59" t="str">
        <f>'Sept 24'!C53</f>
        <v>F Wednesdays</v>
      </c>
      <c r="D38" s="60">
        <f>'Sept 24'!D53+'Oct 1'!D53+'Oct 8'!D53+'Oct 15'!D53+'Oct 22'!D53+'Oct 29'!D53+Week7!D53+Week8!D53+Week9!D53+Week10!D53+Week11!D53+Week12!D53+Week13!D53+Week14!D53+Week15!D53+Week16!D53+Week17!D53+Week18!D53+Week19!D53+Week20!D53+Week21!D53+Week22!D53+Week23!D53+Week24!D53+Week25!D53+Week26!D53+Week27!D53+Week28!D53</f>
        <v>25</v>
      </c>
      <c r="E38" s="60">
        <f>'Sept 24'!E53+'Oct 1'!E53+'Oct 8'!E53+'Oct 15'!E53+'Oct 22'!E53+'Oct 29'!E53+Week7!E53+Week8!E53+Week9!E53+Week10!E53+Week11!E53+Week12!E53+Week13!E53+Week14!E53+Week15!E53+Week16!E53+Week17!E53+Week18!E53+Week19!E53+Week20!E53+Week21!E53+Week22!E53+Week23!E53+Week24!E53+Week25!E53+Week26!E53+Week27!E53+Week28!E53</f>
        <v>14</v>
      </c>
      <c r="F38" s="60">
        <f>'Sept 24'!F53+'Oct 1'!F53+'Oct 8'!F53+'Oct 15'!F53+'Oct 22'!F53+'Oct 29'!F53+Week7!F53+Week8!F53+Week9!F53+Week10!F53+Week11!F53+Week12!F53+Week13!F53+Week14!F53+Week15!F53+Week16!F53+Week17!F53+Week18!F53+Week19!F53+Week20!F53+Week21!F53+Week22!F53+Week23!F53+Week24!F53+Week25!F53+Week26!F53+Week27!F53+Week28!F53</f>
        <v>11</v>
      </c>
      <c r="G38" s="60">
        <f>'Sept 24'!G53+'Oct 1'!G53+'Oct 8'!G53+'Oct 15'!G53+'Oct 22'!G53+'Oct 29'!G53+Week7!G53+Week8!G53+Week9!G53+Week10!G53+Week11!G53+Week12!G53+Week13!G53+Week14!G53+Week15!G53+Week16!G53+Week17!G53+Week18!G53+Week19!G53+Week20!G53+Week21!G53+Week22!G53+Week23!G53+Week24!G53+Week25!G53+Week26!G53+Week27!G53+Week28!G53</f>
        <v>194</v>
      </c>
      <c r="H38" s="60">
        <f>'Sept 24'!H53+'Oct 1'!H53+'Oct 8'!H53+'Oct 15'!H53+'Oct 22'!H53+'Oct 29'!H53+Week7!H53+Week8!H53+Week9!H53+Week10!H53+Week11!H53+Week12!H53+Week13!H53+Week14!H53+Week15!H53+Week16!H53+Week17!H53+Week18!H53+Week19!H53+Week20!H53+Week21!H53+Week22!H53+Week23!H53+Week24!H53+Week25!H53+Week26!H53+Week27!H53+Week28!H53</f>
        <v>2</v>
      </c>
      <c r="I38" s="60">
        <f>'Sept 24'!I53+'Oct 1'!I53+'Oct 8'!I53+'Oct 15'!I53+'Oct 22'!I53+'Oct 29'!I53+Week7!I53+Week8!I53+Week9!I53+Week10!I53+Week11!I53+Week12!I53+Week13!I53+Week14!I53+Week15!I53+Week16!I53+Week17!I53+Week18!I53+Week19!I53+Week20!I53+Week21!I53+Week22!I53+Week23!I53+Week24!I53+Week25!I53+Week26!I53+Week27!I53+Week28!I53</f>
        <v>0</v>
      </c>
      <c r="J38" s="61">
        <f t="shared" si="0"/>
        <v>7.76</v>
      </c>
      <c r="K38" s="62">
        <f>'Sept 24'!J53+'Oct 1'!J53+'Oct 8'!J53+'Oct 15'!J53+'Oct 22'!J53+'Oct 29'!J53+Week7!J53+Week8!J53+Week9!J53+Week10!J53+Week11!J53+Week12!J53+Week13!J53+Week14!J53+Week15!J53+Week16!J53+Week17!J53+Week18!J53+Week19!J53+Week20!J53+Week21!J53+Week22!J53+Week23!J53+Week24!J53+Week25!J53+Week26!J53+Week27!J53+Week28!J53</f>
        <v>60</v>
      </c>
      <c r="L38" s="63"/>
    </row>
    <row r="39" spans="1:12">
      <c r="A39" s="64" t="str">
        <f>'Sept 24'!A54</f>
        <v>Steve</v>
      </c>
      <c r="B39" s="64" t="str">
        <f>'Sept 24'!B54</f>
        <v>Ward</v>
      </c>
      <c r="C39" s="64" t="str">
        <f>'Sept 24'!C54</f>
        <v>F Wednesdays</v>
      </c>
      <c r="D39" s="65">
        <f>'Sept 24'!D54+'Oct 1'!D54+'Oct 8'!D54+'Oct 15'!D54+'Oct 22'!D54+'Oct 29'!D54+Week7!D54+Week8!D54+Week9!D54+Week10!D54+Week11!D54+Week12!D54+Week13!D54+Week14!D54+Week15!D54+Week16!D54+Week17!D54+Week18!D54+Week19!D54+Week20!D54+Week21!D54+Week22!D54+Week23!D54+Week24!D54+Week25!D54+Week26!D54+Week27!D54+Week28!D54</f>
        <v>20</v>
      </c>
      <c r="E39" s="65">
        <f>'Sept 24'!E54+'Oct 1'!E54+'Oct 8'!E54+'Oct 15'!E54+'Oct 22'!E54+'Oct 29'!E54+Week7!E54+Week8!E54+Week9!E54+Week10!E54+Week11!E54+Week12!E54+Week13!E54+Week14!E54+Week15!E54+Week16!E54+Week17!E54+Week18!E54+Week19!E54+Week20!E54+Week21!E54+Week22!E54+Week23!E54+Week24!E54+Week25!E54+Week26!E54+Week27!E54+Week28!E54</f>
        <v>7</v>
      </c>
      <c r="F39" s="65">
        <f>'Sept 24'!F54+'Oct 1'!F54+'Oct 8'!F54+'Oct 15'!F54+'Oct 22'!F54+'Oct 29'!F54+Week7!F54+Week8!F54+Week9!F54+Week10!F54+Week11!F54+Week12!F54+Week13!F54+Week14!F54+Week15!F54+Week16!F54+Week17!F54+Week18!F54+Week19!F54+Week20!F54+Week21!F54+Week22!F54+Week23!F54+Week24!F54+Week25!F54+Week26!F54+Week27!F54+Week28!F54</f>
        <v>13</v>
      </c>
      <c r="G39" s="65">
        <f>'Sept 24'!G54+'Oct 1'!G54+'Oct 8'!G54+'Oct 15'!G54+'Oct 22'!G54+'Oct 29'!G54+Week7!G54+Week8!G54+Week9!G54+Week10!G54+Week11!G54+Week12!G54+Week13!G54+Week14!G54+Week15!G54+Week16!G54+Week17!G54+Week18!G54+Week19!G54+Week20!G54+Week21!G54+Week22!G54+Week23!G54+Week24!G54+Week25!G54+Week26!G54+Week27!G54+Week28!G54</f>
        <v>143</v>
      </c>
      <c r="H39" s="65">
        <f>'Sept 24'!H54+'Oct 1'!H54+'Oct 8'!H54+'Oct 15'!H54+'Oct 22'!H54+'Oct 29'!H54+Week7!H54+Week8!H54+Week9!H54+Week10!H54+Week11!H54+Week12!H54+Week13!H54+Week14!H54+Week15!H54+Week16!H54+Week17!H54+Week18!H54+Week19!H54+Week20!H54+Week21!H54+Week22!H54+Week23!H54+Week24!H54+Week25!H54+Week26!H54+Week27!H54+Week28!H54</f>
        <v>1</v>
      </c>
      <c r="I39" s="65">
        <f>'Sept 24'!I54+'Oct 1'!I54+'Oct 8'!I54+'Oct 15'!I54+'Oct 22'!I54+'Oct 29'!I54+Week7!I54+Week8!I54+Week9!I54+Week10!I54+Week11!I54+Week12!I54+Week13!I54+Week14!I54+Week15!I54+Week16!I54+Week17!I54+Week18!I54+Week19!I54+Week20!I54+Week21!I54+Week22!I54+Week23!I54+Week24!I54+Week25!I54+Week26!I54+Week27!I54+Week28!I54</f>
        <v>0</v>
      </c>
      <c r="J39" s="66">
        <f t="shared" si="0"/>
        <v>7.15</v>
      </c>
      <c r="K39" s="67">
        <f>'Sept 24'!J54+'Oct 1'!J54+'Oct 8'!J54+'Oct 15'!J54+'Oct 22'!J54+'Oct 29'!J54+Week7!J54+Week8!J54+Week9!J54+Week10!J54+Week11!J54+Week12!J54+Week13!J54+Week14!J54+Week15!J54+Week16!J54+Week17!J54+Week18!J54+Week19!J54+Week20!J54+Week21!J54+Week22!J54+Week23!J54+Week24!J54+Week25!J54+Week26!J54+Week27!J54+Week28!J54</f>
        <v>48</v>
      </c>
      <c r="L39" s="68"/>
    </row>
    <row r="40" spans="1:12">
      <c r="A40" s="59" t="str">
        <f>'Sept 24'!A58</f>
        <v xml:space="preserve">Gerry </v>
      </c>
      <c r="B40" s="59" t="str">
        <f>'Sept 24'!B58</f>
        <v>Robinson</v>
      </c>
      <c r="C40" s="59" t="str">
        <f>'Sept 24'!C58</f>
        <v>Sportsman</v>
      </c>
      <c r="D40" s="60">
        <f>'Sept 24'!D58+'Oct 1'!D58+'Oct 8'!D58+'Oct 15'!D58+'Oct 22'!D58+'Oct 29'!D58+Week7!D58+Week8!D58+Week9!D58+Week10!D58+Week11!D58+Week12!D58+Week13!D58+Week14!D58+Week15!D58+Week16!D58+Week17!D58+Week18!D58+Week19!D58+Week20!D58+Week21!D58+Week22!D58+Week23!D58+Week24!D58+Week25!D58+Week26!D58+Week27!D58+Week28!D58</f>
        <v>20</v>
      </c>
      <c r="E40" s="60">
        <f>'Sept 24'!E58+'Oct 1'!E58+'Oct 8'!E58+'Oct 15'!E58+'Oct 22'!E58+'Oct 29'!E58+Week7!E58+Week8!E58+Week9!E58+Week10!E58+Week11!E58+Week12!E58+Week13!E58+Week14!E58+Week15!E58+Week16!E58+Week17!E58+Week18!E58+Week19!E58+Week20!E58+Week21!E58+Week22!E58+Week23!E58+Week24!E58+Week25!E58+Week26!E58+Week27!E58+Week28!E58</f>
        <v>11</v>
      </c>
      <c r="F40" s="60">
        <f>'Sept 24'!F58+'Oct 1'!F58+'Oct 8'!F58+'Oct 15'!F58+'Oct 22'!F58+'Oct 29'!F58+Week7!F58+Week8!F58+Week9!F58+Week10!F58+Week11!F58+Week12!F58+Week13!F58+Week14!F58+Week15!F58+Week16!F58+Week17!F58+Week18!F58+Week19!F58+Week20!F58+Week21!F58+Week22!F58+Week23!F58+Week24!F58+Week25!F58+Week26!F58+Week27!F58+Week28!F58</f>
        <v>9</v>
      </c>
      <c r="G40" s="60">
        <f>'Sept 24'!G58+'Oct 1'!G58+'Oct 8'!G58+'Oct 15'!G58+'Oct 22'!G58+'Oct 29'!G58+Week7!G58+Week8!G58+Week9!G58+Week10!G58+Week11!G58+Week12!G58+Week13!G58+Week14!G58+Week15!G58+Week16!G58+Week17!G58+Week18!G58+Week19!G58+Week20!G58+Week21!G58+Week22!G58+Week23!G58+Week24!G58+Week25!G58+Week26!G58+Week27!G58+Week28!G58</f>
        <v>154</v>
      </c>
      <c r="H40" s="60">
        <f>'Sept 24'!H58+'Oct 1'!H58+'Oct 8'!H58+'Oct 15'!H58+'Oct 22'!H58+'Oct 29'!H58+Week7!H58+Week8!H58+Week9!H58+Week10!H58+Week11!H58+Week12!H58+Week13!H58+Week14!H58+Week15!H58+Week16!H58+Week17!H58+Week18!H58+Week19!H58+Week20!H58+Week21!H58+Week22!H58+Week23!H58+Week24!H58+Week25!H58+Week26!H58+Week27!H58+Week28!H58</f>
        <v>0</v>
      </c>
      <c r="I40" s="60">
        <f>'Sept 24'!I58+'Oct 1'!I58+'Oct 8'!I58+'Oct 15'!I58+'Oct 22'!I58+'Oct 29'!I58+Week7!I58+Week8!I58+Week9!I58+Week10!I58+Week11!I58+Week12!I58+Week13!I58+Week14!I58+Week15!I58+Week16!I58+Week17!I58+Week18!I58+Week19!I58+Week20!I58+Week21!I58+Week22!I58+Week23!I58+Week24!I58+Week25!I58+Week26!I58+Week27!I58+Week28!I58</f>
        <v>0</v>
      </c>
      <c r="J40" s="61">
        <f t="shared" si="0"/>
        <v>7.7</v>
      </c>
      <c r="K40" s="62">
        <f>'Sept 24'!J58+'Oct 1'!J58+'Oct 8'!J58+'Oct 15'!J58+'Oct 22'!J58+'Oct 29'!J58+Week7!J58+Week8!J58+Week9!J58+Week10!J58+Week11!J58+Week12!J58+Week13!J58+Week14!J58+Week15!J58+Week16!J58+Week17!J58+Week18!J58+Week19!J58+Week20!J58+Week21!J58+Week22!J58+Week23!J58+Week24!J58+Week25!J58+Week26!J58+Week27!J58+Week28!J58</f>
        <v>60</v>
      </c>
      <c r="L40" s="63"/>
    </row>
    <row r="41" spans="1:12">
      <c r="A41" s="59" t="str">
        <f>'Sept 24'!A59</f>
        <v>Trevor</v>
      </c>
      <c r="B41" s="59" t="str">
        <f>'Sept 24'!B59</f>
        <v>Godin</v>
      </c>
      <c r="C41" s="59" t="str">
        <f>'Sept 24'!C59</f>
        <v>Sportsman</v>
      </c>
      <c r="D41" s="60">
        <f>'Sept 24'!D59+'Oct 1'!D59+'Oct 8'!D59+'Oct 15'!D59+'Oct 22'!D59+'Oct 29'!D59+Week7!D59+Week8!D59+Week9!D59+Week10!D59+Week11!D59+Week12!D59+Week13!D59+Week14!D59+Week15!D59+Week16!D59+Week17!D59+Week18!D59+Week19!D59+Week20!D59+Week21!D59+Week22!D59+Week23!D59+Week24!D59+Week25!D59+Week26!D59+Week27!D59+Week28!D59</f>
        <v>15</v>
      </c>
      <c r="E41" s="60">
        <f>'Sept 24'!E59+'Oct 1'!E59+'Oct 8'!E59+'Oct 15'!E59+'Oct 22'!E59+'Oct 29'!E59+Week7!E59+Week8!E59+Week9!E59+Week10!E59+Week11!E59+Week12!E59+Week13!E59+Week14!E59+Week15!E59+Week16!E59+Week17!E59+Week18!E59+Week19!E59+Week20!E59+Week21!E59+Week22!E59+Week23!E59+Week24!E59+Week25!E59+Week26!E59+Week27!E59+Week28!E59</f>
        <v>8</v>
      </c>
      <c r="F41" s="60">
        <f>'Sept 24'!F59+'Oct 1'!F59+'Oct 8'!F59+'Oct 15'!F59+'Oct 22'!F59+'Oct 29'!F59+Week7!F59+Week8!F59+Week9!F59+Week10!F59+Week11!F59+Week12!F59+Week13!F59+Week14!F59+Week15!F59+Week16!F59+Week17!F59+Week18!F59+Week19!F59+Week20!F59+Week21!F59+Week22!F59+Week23!F59+Week24!F59+Week25!F59+Week26!F59+Week27!F59+Week28!F59</f>
        <v>7</v>
      </c>
      <c r="G41" s="60">
        <f>'Sept 24'!G59+'Oct 1'!G59+'Oct 8'!G59+'Oct 15'!G59+'Oct 22'!G59+'Oct 29'!G59+Week7!G59+Week8!G59+Week9!G59+Week10!G59+Week11!G59+Week12!G59+Week13!G59+Week14!G59+Week15!G59+Week16!G59+Week17!G59+Week18!G59+Week19!G59+Week20!G59+Week21!G59+Week22!G59+Week23!G59+Week24!G59+Week25!G59+Week26!G59+Week27!G59+Week28!G59</f>
        <v>115</v>
      </c>
      <c r="H41" s="60">
        <f>'Sept 24'!H59+'Oct 1'!H59+'Oct 8'!H59+'Oct 15'!H59+'Oct 22'!H59+'Oct 29'!H59+Week7!H59+Week8!H59+Week9!H59+Week10!H59+Week11!H59+Week12!H59+Week13!H59+Week14!H59+Week15!H59+Week16!H59+Week17!H59+Week18!H59+Week19!H59+Week20!H59+Week21!H59+Week22!H59+Week23!H59+Week24!H59+Week25!H59+Week26!H59+Week27!H59+Week28!H59</f>
        <v>0</v>
      </c>
      <c r="I41" s="60">
        <f>'Sept 24'!I59+'Oct 1'!I59+'Oct 8'!I59+'Oct 15'!I59+'Oct 22'!I59+'Oct 29'!I59+Week7!I59+Week8!I59+Week9!I59+Week10!I59+Week11!I59+Week12!I59+Week13!I59+Week14!I59+Week15!I59+Week16!I59+Week17!I59+Week18!I59+Week19!I59+Week20!I59+Week21!I59+Week22!I59+Week23!I59+Week24!I59+Week25!I59+Week26!I59+Week27!I59+Week28!I59</f>
        <v>0</v>
      </c>
      <c r="J41" s="61">
        <f t="shared" si="0"/>
        <v>7.666666666666667</v>
      </c>
      <c r="K41" s="62">
        <f>'Sept 24'!J59+'Oct 1'!J59+'Oct 8'!J59+'Oct 15'!J59+'Oct 22'!J59+'Oct 29'!J59+Week7!J59+Week8!J59+Week9!J59+Week10!J59+Week11!J59+Week12!J59+Week13!J59+Week14!J59+Week15!J59+Week16!J59+Week17!J59+Week18!J59+Week19!J59+Week20!J59+Week21!J59+Week22!J59+Week23!J59+Week24!J59+Week25!J59+Week26!J59+Week27!J59+Week28!J59</f>
        <v>36</v>
      </c>
      <c r="L41" s="63"/>
    </row>
    <row r="42" spans="1:12">
      <c r="A42" s="59" t="str">
        <f>'Sept 24'!A60</f>
        <v>Brian</v>
      </c>
      <c r="B42" s="59" t="str">
        <f>'Sept 24'!B60</f>
        <v>Edwards</v>
      </c>
      <c r="C42" s="59" t="str">
        <f>'Sept 24'!C60</f>
        <v>Sportsman</v>
      </c>
      <c r="D42" s="60">
        <f>'Sept 24'!D60+'Oct 1'!D60+'Oct 8'!D60+'Oct 15'!D60+'Oct 22'!D60+'Oct 29'!D60+Week7!D60+Week8!D60+Week9!D60+Week10!D60+Week11!D60+Week12!D60+Week13!D60+Week14!D60+Week15!D60+Week16!D60+Week17!D60+Week18!D60+Week19!D60+Week20!D60+Week21!D60+Week22!D60+Week23!D60+Week24!D60+Week25!D60+Week26!D60+Week27!D60+Week28!D60</f>
        <v>20</v>
      </c>
      <c r="E42" s="60">
        <f>'Sept 24'!E60+'Oct 1'!E60+'Oct 8'!E60+'Oct 15'!E60+'Oct 22'!E60+'Oct 29'!E60+Week7!E60+Week8!E60+Week9!E60+Week10!E60+Week11!E60+Week12!E60+Week13!E60+Week14!E60+Week15!E60+Week16!E60+Week17!E60+Week18!E60+Week19!E60+Week20!E60+Week21!E60+Week22!E60+Week23!E60+Week24!E60+Week25!E60+Week26!E60+Week27!E60+Week28!E60</f>
        <v>12</v>
      </c>
      <c r="F42" s="60">
        <f>'Sept 24'!F60+'Oct 1'!F60+'Oct 8'!F60+'Oct 15'!F60+'Oct 22'!F60+'Oct 29'!F60+Week7!F60+Week8!F60+Week9!F60+Week10!F60+Week11!F60+Week12!F60+Week13!F60+Week14!F60+Week15!F60+Week16!F60+Week17!F60+Week18!F60+Week19!F60+Week20!F60+Week21!F60+Week22!F60+Week23!F60+Week24!F60+Week25!F60+Week26!F60+Week27!F60+Week28!F60</f>
        <v>8</v>
      </c>
      <c r="G42" s="60">
        <f>'Sept 24'!G60+'Oct 1'!G60+'Oct 8'!G60+'Oct 15'!G60+'Oct 22'!G60+'Oct 29'!G60+Week7!G60+Week8!G60+Week9!G60+Week10!G60+Week11!G60+Week12!G60+Week13!G60+Week14!G60+Week15!G60+Week16!G60+Week17!G60+Week18!G60+Week19!G60+Week20!G60+Week21!G60+Week22!G60+Week23!G60+Week24!G60+Week25!G60+Week26!G60+Week27!G60+Week28!G60</f>
        <v>158</v>
      </c>
      <c r="H42" s="60">
        <f>'Sept 24'!H60+'Oct 1'!H60+'Oct 8'!H60+'Oct 15'!H60+'Oct 22'!H60+'Oct 29'!H60+Week7!H60+Week8!H60+Week9!H60+Week10!H60+Week11!H60+Week12!H60+Week13!H60+Week14!H60+Week15!H60+Week16!H60+Week17!H60+Week18!H60+Week19!H60+Week20!H60+Week21!H60+Week22!H60+Week23!H60+Week24!H60+Week25!H60+Week26!H60+Week27!H60+Week28!H60</f>
        <v>0</v>
      </c>
      <c r="I42" s="60">
        <f>'Sept 24'!I60+'Oct 1'!I60+'Oct 8'!I60+'Oct 15'!I60+'Oct 22'!I60+'Oct 29'!I60+Week7!I60+Week8!I60+Week9!I60+Week10!I60+Week11!I60+Week12!I60+Week13!I60+Week14!I60+Week15!I60+Week16!I60+Week17!I60+Week18!I60+Week19!I60+Week20!I60+Week21!I60+Week22!I60+Week23!I60+Week24!I60+Week25!I60+Week26!I60+Week27!I60+Week28!I60</f>
        <v>0</v>
      </c>
      <c r="J42" s="61">
        <f t="shared" si="0"/>
        <v>7.9</v>
      </c>
      <c r="K42" s="62">
        <f>'Sept 24'!J60+'Oct 1'!J60+'Oct 8'!J60+'Oct 15'!J60+'Oct 22'!J60+'Oct 29'!J60+Week7!J60+Week8!J60+Week9!J60+Week10!J60+Week11!J60+Week12!J60+Week13!J60+Week14!J60+Week15!J60+Week16!J60+Week17!J60+Week18!J60+Week19!J60+Week20!J60+Week21!J60+Week22!J60+Week23!J60+Week24!J60+Week25!J60+Week26!J60+Week27!J60+Week28!J60</f>
        <v>48</v>
      </c>
      <c r="L42" s="63"/>
    </row>
    <row r="43" spans="1:12">
      <c r="A43" s="59" t="str">
        <f>'Sept 24'!A61</f>
        <v>Pete</v>
      </c>
      <c r="B43" s="59" t="str">
        <f>'Sept 24'!B61</f>
        <v>Fetes</v>
      </c>
      <c r="C43" s="59" t="str">
        <f>'Sept 24'!C61</f>
        <v>Sportsman</v>
      </c>
      <c r="D43" s="60">
        <f>'Sept 24'!D61+'Oct 1'!D61+'Oct 8'!D61+'Oct 15'!D61+'Oct 22'!D61+'Oct 29'!D61+Week7!D61+Week8!D61+Week9!D61+Week10!D61+Week11!D61+Week12!D61+Week13!D61+Week14!D61+Week15!D61+Week16!D61+Week17!D61+Week18!D61+Week19!D61+Week20!D61+Week21!D61+Week22!D61+Week23!D61+Week24!D61+Week25!D61+Week26!D61+Week27!D61+Week28!D61</f>
        <v>15</v>
      </c>
      <c r="E43" s="60">
        <f>'Sept 24'!E61+'Oct 1'!E61+'Oct 8'!E61+'Oct 15'!E61+'Oct 22'!E61+'Oct 29'!E61+Week7!E61+Week8!E61+Week9!E61+Week10!E61+Week11!E61+Week12!E61+Week13!E61+Week14!E61+Week15!E61+Week16!E61+Week17!E61+Week18!E61+Week19!E61+Week20!E61+Week21!E61+Week22!E61+Week23!E61+Week24!E61+Week25!E61+Week26!E61+Week27!E61+Week28!E61</f>
        <v>9</v>
      </c>
      <c r="F43" s="60">
        <f>'Sept 24'!F61+'Oct 1'!F61+'Oct 8'!F61+'Oct 15'!F61+'Oct 22'!F61+'Oct 29'!F61+Week7!F61+Week8!F61+Week9!F61+Week10!F61+Week11!F61+Week12!F61+Week13!F61+Week14!F61+Week15!F61+Week16!F61+Week17!F61+Week18!F61+Week19!F61+Week20!F61+Week21!F61+Week22!F61+Week23!F61+Week24!F61+Week25!F61+Week26!F61+Week27!F61+Week28!F61</f>
        <v>6</v>
      </c>
      <c r="G43" s="60">
        <f>'Sept 24'!G61+'Oct 1'!G61+'Oct 8'!G61+'Oct 15'!G61+'Oct 22'!G61+'Oct 29'!G61+Week7!G61+Week8!G61+Week9!G61+Week10!G61+Week11!G61+Week12!G61+Week13!G61+Week14!G61+Week15!G61+Week16!G61+Week17!G61+Week18!G61+Week19!G61+Week20!G61+Week21!G61+Week22!G61+Week23!G61+Week24!G61+Week25!G61+Week26!G61+Week27!G61+Week28!G61</f>
        <v>117</v>
      </c>
      <c r="H43" s="60">
        <f>'Sept 24'!H61+'Oct 1'!H61+'Oct 8'!H61+'Oct 15'!H61+'Oct 22'!H61+'Oct 29'!H61+Week7!H61+Week8!H61+Week9!H61+Week10!H61+Week11!H61+Week12!H61+Week13!H61+Week14!H61+Week15!H61+Week16!H61+Week17!H61+Week18!H61+Week19!H61+Week20!H61+Week21!H61+Week22!H61+Week23!H61+Week24!H61+Week25!H61+Week26!H61+Week27!H61+Week28!H61</f>
        <v>0</v>
      </c>
      <c r="I43" s="60">
        <f>'Sept 24'!I61+'Oct 1'!I61+'Oct 8'!I61+'Oct 15'!I61+'Oct 22'!I61+'Oct 29'!I61+Week7!I61+Week8!I61+Week9!I61+Week10!I61+Week11!I61+Week12!I61+Week13!I61+Week14!I61+Week15!I61+Week16!I61+Week17!I61+Week18!I61+Week19!I61+Week20!I61+Week21!I61+Week22!I61+Week23!I61+Week24!I61+Week25!I61+Week26!I61+Week27!I61+Week28!I61</f>
        <v>0</v>
      </c>
      <c r="J43" s="61">
        <f t="shared" si="0"/>
        <v>7.8</v>
      </c>
      <c r="K43" s="62">
        <f>'Sept 24'!J61+'Oct 1'!J61+'Oct 8'!J61+'Oct 15'!J61+'Oct 22'!J61+'Oct 29'!J61+Week7!J61+Week8!J61+Week9!J61+Week10!J61+Week11!J61+Week12!J61+Week13!J61+Week14!J61+Week15!J61+Week16!J61+Week17!J61+Week18!J61+Week19!J61+Week20!J61+Week21!J61+Week22!J61+Week23!J61+Week24!J61+Week25!J61+Week26!J61+Week27!J61+Week28!J61</f>
        <v>48</v>
      </c>
      <c r="L43" s="63"/>
    </row>
    <row r="44" spans="1:12">
      <c r="A44" s="59" t="str">
        <f>'Sept 24'!A62</f>
        <v>Roger</v>
      </c>
      <c r="B44" s="59" t="str">
        <f>'Sept 24'!B62</f>
        <v>Eslinger</v>
      </c>
      <c r="C44" s="59" t="str">
        <f>'Sept 24'!C62</f>
        <v>Sportsman</v>
      </c>
      <c r="D44" s="60">
        <f>'Sept 24'!D62+'Oct 1'!D62+'Oct 8'!D62+'Oct 15'!D62+'Oct 22'!D62+'Oct 29'!D62+Week7!D62+Week8!D62+Week9!D62+Week10!D62+Week11!D62+Week12!D62+Week13!D62+Week14!D62+Week15!D62+Week16!D62+Week17!D62+Week18!D62+Week19!D62+Week20!D62+Week21!D62+Week22!D62+Week23!D62+Week24!D62+Week25!D62+Week26!D62+Week27!D62+Week28!D62</f>
        <v>20</v>
      </c>
      <c r="E44" s="60">
        <f>'Sept 24'!E62+'Oct 1'!E62+'Oct 8'!E62+'Oct 15'!E62+'Oct 22'!E62+'Oct 29'!E62+Week7!E62+Week8!E62+Week9!E62+Week10!E62+Week11!E62+Week12!E62+Week13!E62+Week14!E62+Week15!E62+Week16!E62+Week17!E62+Week18!E62+Week19!E62+Week20!E62+Week21!E62+Week22!E62+Week23!E62+Week24!E62+Week25!E62+Week26!E62+Week27!E62+Week28!E62</f>
        <v>10</v>
      </c>
      <c r="F44" s="60">
        <f>'Sept 24'!F62+'Oct 1'!F62+'Oct 8'!F62+'Oct 15'!F62+'Oct 22'!F62+'Oct 29'!F62+Week7!F62+Week8!F62+Week9!F62+Week10!F62+Week11!F62+Week12!F62+Week13!F62+Week14!F62+Week15!F62+Week16!F62+Week17!F62+Week18!F62+Week19!F62+Week20!F62+Week21!F62+Week22!F62+Week23!F62+Week24!F62+Week25!F62+Week26!F62+Week27!F62+Week28!F62</f>
        <v>10</v>
      </c>
      <c r="G44" s="60">
        <f>'Sept 24'!G62+'Oct 1'!G62+'Oct 8'!G62+'Oct 15'!G62+'Oct 22'!G62+'Oct 29'!G62+Week7!G62+Week8!G62+Week9!G62+Week10!G62+Week11!G62+Week12!G62+Week13!G62+Week14!G62+Week15!G62+Week16!G62+Week17!G62+Week18!G62+Week19!G62+Week20!G62+Week21!G62+Week22!G62+Week23!G62+Week24!G62+Week25!G62+Week26!G62+Week27!G62+Week28!G62</f>
        <v>157</v>
      </c>
      <c r="H44" s="60">
        <f>'Sept 24'!H62+'Oct 1'!H62+'Oct 8'!H62+'Oct 15'!H62+'Oct 22'!H62+'Oct 29'!H62+Week7!H62+Week8!H62+Week9!H62+Week10!H62+Week11!H62+Week12!H62+Week13!H62+Week14!H62+Week15!H62+Week16!H62+Week17!H62+Week18!H62+Week19!H62+Week20!H62+Week21!H62+Week22!H62+Week23!H62+Week24!H62+Week25!H62+Week26!H62+Week27!H62+Week28!H62</f>
        <v>0</v>
      </c>
      <c r="I44" s="60">
        <f>'Sept 24'!I62+'Oct 1'!I62+'Oct 8'!I62+'Oct 15'!I62+'Oct 22'!I62+'Oct 29'!I62+Week7!I62+Week8!I62+Week9!I62+Week10!I62+Week11!I62+Week12!I62+Week13!I62+Week14!I62+Week15!I62+Week16!I62+Week17!I62+Week18!I62+Week19!I62+Week20!I62+Week21!I62+Week22!I62+Week23!I62+Week24!I62+Week25!I62+Week26!I62+Week27!I62+Week28!I62</f>
        <v>0</v>
      </c>
      <c r="J44" s="61">
        <f t="shared" si="0"/>
        <v>7.85</v>
      </c>
      <c r="K44" s="62">
        <f>'Sept 24'!J62+'Oct 1'!J62+'Oct 8'!J62+'Oct 15'!J62+'Oct 22'!J62+'Oct 29'!J62+Week7!J62+Week8!J62+Week9!J62+Week10!J62+Week11!J62+Week12!J62+Week13!J62+Week14!J62+Week15!J62+Week16!J62+Week17!J62+Week18!J62+Week19!J62+Week20!J62+Week21!J62+Week22!J62+Week23!J62+Week24!J62+Week25!J62+Week26!J62+Week27!J62+Week28!J62</f>
        <v>48</v>
      </c>
      <c r="L44" s="63"/>
    </row>
    <row r="45" spans="1:12">
      <c r="A45" s="64" t="str">
        <f>'Sept 24'!A63</f>
        <v xml:space="preserve">Dan </v>
      </c>
      <c r="B45" s="64" t="str">
        <f>'Sept 24'!B63</f>
        <v>McMahon</v>
      </c>
      <c r="C45" s="64" t="str">
        <f>'Sept 24'!C63</f>
        <v>Sportsman</v>
      </c>
      <c r="D45" s="65">
        <f>'Sept 24'!D63+'Oct 1'!D63+'Oct 8'!D63+'Oct 15'!D63+'Oct 22'!D63+'Oct 29'!D63+Week7!D63+Week8!D63+Week9!D63+Week10!D63+Week11!D63+Week12!D63+Week13!D63+Week14!D63+Week15!D63+Week16!D63+Week17!D63+Week18!D63+Week19!D63+Week20!D63+Week21!D63+Week22!D63+Week23!D63+Week24!D63+Week25!D63+Week26!D63+Week27!D63+Week28!D63</f>
        <v>0</v>
      </c>
      <c r="E45" s="65">
        <f>'Sept 24'!E63+'Oct 1'!E63+'Oct 8'!E63+'Oct 15'!E63+'Oct 22'!E63+'Oct 29'!E63+Week7!E63+Week8!E63+Week9!E63+Week10!E63+Week11!E63+Week12!E63+Week13!E63+Week14!E63+Week15!E63+Week16!E63+Week17!E63+Week18!E63+Week19!E63+Week20!E63+Week21!E63+Week22!E63+Week23!E63+Week24!E63+Week25!E63+Week26!E63+Week27!E63+Week28!E63</f>
        <v>0</v>
      </c>
      <c r="F45" s="65">
        <f>'Sept 24'!F63+'Oct 1'!F63+'Oct 8'!F63+'Oct 15'!F63+'Oct 22'!F63+'Oct 29'!F63+Week7!F63+Week8!F63+Week9!F63+Week10!F63+Week11!F63+Week12!F63+Week13!F63+Week14!F63+Week15!F63+Week16!F63+Week17!F63+Week18!F63+Week19!F63+Week20!F63+Week21!F63+Week22!F63+Week23!F63+Week24!F63+Week25!F63+Week26!F63+Week27!F63+Week28!F63</f>
        <v>0</v>
      </c>
      <c r="G45" s="65">
        <f>'Sept 24'!G63+'Oct 1'!G63+'Oct 8'!G63+'Oct 15'!G63+'Oct 22'!G63+'Oct 29'!G63+Week7!G63+Week8!G63+Week9!G63+Week10!G63+Week11!G63+Week12!G63+Week13!G63+Week14!G63+Week15!G63+Week16!G63+Week17!G63+Week18!G63+Week19!G63+Week20!G63+Week21!G63+Week22!G63+Week23!G63+Week24!G63+Week25!G63+Week26!G63+Week27!G63+Week28!G63</f>
        <v>0</v>
      </c>
      <c r="H45" s="65">
        <f>'Sept 24'!H63+'Oct 1'!H63+'Oct 8'!H63+'Oct 15'!H63+'Oct 22'!H63+'Oct 29'!H63+Week7!H63+Week8!H63+Week9!H63+Week10!H63+Week11!H63+Week12!H63+Week13!H63+Week14!H63+Week15!H63+Week16!H63+Week17!H63+Week18!H63+Week19!H63+Week20!H63+Week21!H63+Week22!H63+Week23!H63+Week24!H63+Week25!H63+Week26!H63+Week27!H63+Week28!H63</f>
        <v>0</v>
      </c>
      <c r="I45" s="65">
        <f>'Sept 24'!I63+'Oct 1'!I63+'Oct 8'!I63+'Oct 15'!I63+'Oct 22'!I63+'Oct 29'!I63+Week7!I63+Week8!I63+Week9!I63+Week10!I63+Week11!I63+Week12!I63+Week13!I63+Week14!I63+Week15!I63+Week16!I63+Week17!I63+Week18!I63+Week19!I63+Week20!I63+Week21!I63+Week22!I63+Week23!I63+Week24!I63+Week25!I63+Week26!I63+Week27!I63+Week28!I63</f>
        <v>0</v>
      </c>
      <c r="J45" s="66">
        <f t="shared" si="0"/>
        <v>0</v>
      </c>
      <c r="K45" s="67">
        <f>'Sept 24'!J63+'Oct 1'!J63+'Oct 8'!J63+'Oct 15'!J63+'Oct 22'!J63+'Oct 29'!J63+Week7!J63+Week8!J63+Week9!J63+Week10!J63+Week11!J63+Week12!J63+Week13!J63+Week14!J63+Week15!J63+Week16!J63+Week17!J63+Week18!J63+Week19!J63+Week20!J63+Week21!J63+Week22!J63+Week23!J63+Week24!J63+Week25!J63+Week26!J63+Week27!J63+Week28!J63</f>
        <v>0</v>
      </c>
      <c r="L45" s="68"/>
    </row>
    <row r="46" spans="1:12">
      <c r="A46" s="59" t="str">
        <f>'Sept 24'!A67</f>
        <v>Lynda</v>
      </c>
      <c r="B46" s="59" t="str">
        <f>'Sept 24'!B67</f>
        <v>McRae</v>
      </c>
      <c r="C46" s="59" t="str">
        <f>'Sept 24'!C67</f>
        <v>Erie Billiards</v>
      </c>
      <c r="D46" s="60">
        <f>'Sept 24'!D67+'Oct 1'!D67+'Oct 8'!D67+'Oct 15'!D67+'Oct 22'!D67+'Oct 29'!D67+Week7!D67+Week8!D67+Week9!D67+Week10!D67+Week11!D67+Week12!D67+Week13!D67+Week14!D67+Week15!D67+Week16!D67+Week17!D67+Week18!D67+Week19!D67+Week20!D67+Week21!D67+Week22!D67+Week23!D67+Week24!D67+Week25!D67+Week26!D67+Week27!D67+Week28!D67</f>
        <v>20</v>
      </c>
      <c r="E46" s="60">
        <f>'Sept 24'!E67+'Oct 1'!E67+'Oct 8'!E67+'Oct 15'!E67+'Oct 22'!E67+'Oct 29'!E67+Week7!E67+Week8!E67+Week9!E67+Week10!E67+Week11!E67+Week12!E67+Week13!E67+Week14!E67+Week15!E67+Week16!E67+Week17!E67+Week18!E67+Week19!E67+Week20!E67+Week21!E67+Week22!E67+Week23!E67+Week24!E67+Week25!E67+Week26!E67+Week27!E67+Week28!E67</f>
        <v>9</v>
      </c>
      <c r="F46" s="60">
        <f>'Sept 24'!F67+'Oct 1'!F67+'Oct 8'!F67+'Oct 15'!F67+'Oct 22'!F67+'Oct 29'!F67+Week7!F67+Week8!F67+Week9!F67+Week10!F67+Week11!F67+Week12!F67+Week13!F67+Week14!F67+Week15!F67+Week16!F67+Week17!F67+Week18!F67+Week19!F67+Week20!F67+Week21!F67+Week22!F67+Week23!F67+Week24!F67+Week25!F67+Week26!F67+Week27!F67+Week28!F67</f>
        <v>11</v>
      </c>
      <c r="G46" s="60">
        <f>'Sept 24'!G67+'Oct 1'!G67+'Oct 8'!G67+'Oct 15'!G67+'Oct 22'!G67+'Oct 29'!G67+Week7!G67+Week8!G67+Week9!G67+Week10!G67+Week11!G67+Week12!G67+Week13!G67+Week14!G67+Week15!G67+Week16!G67+Week17!G67+Week18!G67+Week19!G67+Week20!G67+Week21!G67+Week22!G67+Week23!G67+Week24!G67+Week25!G67+Week26!G67+Week27!G67+Week28!G67</f>
        <v>137</v>
      </c>
      <c r="H46" s="60">
        <f>'Sept 24'!H67+'Oct 1'!H67+'Oct 8'!H67+'Oct 15'!H67+'Oct 22'!H67+'Oct 29'!H67+Week7!H67+Week8!H67+Week9!H67+Week10!H67+Week11!H67+Week12!H67+Week13!H67+Week14!H67+Week15!H67+Week16!H67+Week17!H67+Week18!H67+Week19!H67+Week20!H67+Week21!H67+Week22!H67+Week23!H67+Week24!H67+Week25!H67+Week26!H67+Week27!H67+Week28!H67</f>
        <v>0</v>
      </c>
      <c r="I46" s="60">
        <f>'Sept 24'!I67+'Oct 1'!I67+'Oct 8'!I67+'Oct 15'!I67+'Oct 22'!I67+'Oct 29'!I67+Week7!I67+Week8!I67+Week9!I67+Week10!I67+Week11!I67+Week12!I67+Week13!I67+Week14!I67+Week15!I67+Week16!I67+Week17!I67+Week18!I67+Week19!I67+Week20!I67+Week21!I67+Week22!I67+Week23!I67+Week24!I67+Week25!I67+Week26!I67+Week27!I67+Week28!I67</f>
        <v>0</v>
      </c>
      <c r="J46" s="61">
        <f t="shared" si="0"/>
        <v>6.85</v>
      </c>
      <c r="K46" s="62">
        <f>'Sept 24'!J67+'Oct 1'!J67+'Oct 8'!J67+'Oct 15'!J67+'Oct 22'!J67+'Oct 29'!J67+Week7!J67+Week8!J67+Week9!J67+Week10!J67+Week11!J67+Week12!J67+Week13!J67+Week14!J67+Week15!J67+Week16!J67+Week17!J67+Week18!J67+Week19!J67+Week20!J67+Week21!J67+Week22!J67+Week23!J67+Week24!J67+Week25!J67+Week26!J67+Week27!J67+Week28!J67</f>
        <v>48</v>
      </c>
      <c r="L46" s="63"/>
    </row>
    <row r="47" spans="1:12">
      <c r="A47" s="59" t="str">
        <f>'Sept 24'!A68</f>
        <v>David</v>
      </c>
      <c r="B47" s="59" t="str">
        <f>'Sept 24'!B68</f>
        <v>Mancini</v>
      </c>
      <c r="C47" s="59" t="str">
        <f>'Sept 24'!C68</f>
        <v>Erie Billiards</v>
      </c>
      <c r="D47" s="60">
        <f>'Sept 24'!D68+'Oct 1'!D68+'Oct 8'!D68+'Oct 15'!D68+'Oct 22'!D68+'Oct 29'!D68+Week7!D68+Week8!D68+Week9!D68+Week10!D68+Week11!D68+Week12!D68+Week13!D68+Week14!D68+Week15!D68+Week16!D68+Week17!D68+Week18!D68+Week19!D68+Week20!D68+Week21!D68+Week22!D68+Week23!D68+Week24!D68+Week25!D68+Week26!D68+Week27!D68+Week28!D68</f>
        <v>25</v>
      </c>
      <c r="E47" s="60">
        <f>'Sept 24'!E68+'Oct 1'!E68+'Oct 8'!E68+'Oct 15'!E68+'Oct 22'!E68+'Oct 29'!E68+Week7!E68+Week8!E68+Week9!E68+Week10!E68+Week11!E68+Week12!E68+Week13!E68+Week14!E68+Week15!E68+Week16!E68+Week17!E68+Week18!E68+Week19!E68+Week20!E68+Week21!E68+Week22!E68+Week23!E68+Week24!E68+Week25!E68+Week26!E68+Week27!E68+Week28!E68</f>
        <v>4</v>
      </c>
      <c r="F47" s="60">
        <f>'Sept 24'!F68+'Oct 1'!F68+'Oct 8'!F68+'Oct 15'!F68+'Oct 22'!F68+'Oct 29'!F68+Week7!F68+Week8!F68+Week9!F68+Week10!F68+Week11!F68+Week12!F68+Week13!F68+Week14!F68+Week15!F68+Week16!F68+Week17!F68+Week18!F68+Week19!F68+Week20!F68+Week21!F68+Week22!F68+Week23!F68+Week24!F68+Week25!F68+Week26!F68+Week27!F68+Week28!F68</f>
        <v>21</v>
      </c>
      <c r="G47" s="60">
        <f>'Sept 24'!G68+'Oct 1'!G68+'Oct 8'!G68+'Oct 15'!G68+'Oct 22'!G68+'Oct 29'!G68+Week7!G68+Week8!G68+Week9!G68+Week10!G68+Week11!G68+Week12!G68+Week13!G68+Week14!G68+Week15!G68+Week16!G68+Week17!G68+Week18!G68+Week19!G68+Week20!G68+Week21!G68+Week22!G68+Week23!G68+Week24!G68+Week25!G68+Week26!G68+Week27!G68+Week28!G68</f>
        <v>133</v>
      </c>
      <c r="H47" s="60">
        <f>'Sept 24'!H68+'Oct 1'!H68+'Oct 8'!H68+'Oct 15'!H68+'Oct 22'!H68+'Oct 29'!H68+Week7!H68+Week8!H68+Week9!H68+Week10!H68+Week11!H68+Week12!H68+Week13!H68+Week14!H68+Week15!H68+Week16!H68+Week17!H68+Week18!H68+Week19!H68+Week20!H68+Week21!H68+Week22!H68+Week23!H68+Week24!H68+Week25!H68+Week26!H68+Week27!H68+Week28!H68</f>
        <v>0</v>
      </c>
      <c r="I47" s="60">
        <f>'Sept 24'!I68+'Oct 1'!I68+'Oct 8'!I68+'Oct 15'!I68+'Oct 22'!I68+'Oct 29'!I68+Week7!I68+Week8!I68+Week9!I68+Week10!I68+Week11!I68+Week12!I68+Week13!I68+Week14!I68+Week15!I68+Week16!I68+Week17!I68+Week18!I68+Week19!I68+Week20!I68+Week21!I68+Week22!I68+Week23!I68+Week24!I68+Week25!I68+Week26!I68+Week27!I68+Week28!I68</f>
        <v>0</v>
      </c>
      <c r="J47" s="61">
        <f t="shared" si="0"/>
        <v>5.32</v>
      </c>
      <c r="K47" s="62">
        <f>'Sept 24'!J68+'Oct 1'!J68+'Oct 8'!J68+'Oct 15'!J68+'Oct 22'!J68+'Oct 29'!J68+Week7!J68+Week8!J68+Week9!J68+Week10!J68+Week11!J68+Week12!J68+Week13!J68+Week14!J68+Week15!J68+Week16!J68+Week17!J68+Week18!J68+Week19!J68+Week20!J68+Week21!J68+Week22!J68+Week23!J68+Week24!J68+Week25!J68+Week26!J68+Week27!J68+Week28!J68</f>
        <v>60</v>
      </c>
      <c r="L47" s="63"/>
    </row>
    <row r="48" spans="1:12">
      <c r="A48" s="59" t="str">
        <f>'Sept 24'!A69</f>
        <v>Vinny</v>
      </c>
      <c r="B48" s="59" t="str">
        <f>'Sept 24'!B69</f>
        <v>Andrade</v>
      </c>
      <c r="C48" s="59" t="str">
        <f>'Sept 24'!C69</f>
        <v>Erie Billiards</v>
      </c>
      <c r="D48" s="60">
        <f>'Sept 24'!D69+'Oct 1'!D69+'Oct 8'!D69+'Oct 15'!D69+'Oct 22'!D69+'Oct 29'!D69+Week7!D69+Week8!D69+Week9!D69+Week10!D69+Week11!D69+Week12!D69+Week13!D69+Week14!D69+Week15!D69+Week16!D69+Week17!D69+Week18!D69+Week19!D69+Week20!D69+Week21!D69+Week22!D69+Week23!D69+Week24!D69+Week25!D69+Week26!D69+Week27!D69+Week28!D69</f>
        <v>20</v>
      </c>
      <c r="E48" s="60">
        <f>'Sept 24'!E69+'Oct 1'!E69+'Oct 8'!E69+'Oct 15'!E69+'Oct 22'!E69+'Oct 29'!E69+Week7!E69+Week8!E69+Week9!E69+Week10!E69+Week11!E69+Week12!E69+Week13!E69+Week14!E69+Week15!E69+Week16!E69+Week17!E69+Week18!E69+Week19!E69+Week20!E69+Week21!E69+Week22!E69+Week23!E69+Week24!E69+Week25!E69+Week26!E69+Week27!E69+Week28!E69</f>
        <v>11</v>
      </c>
      <c r="F48" s="60">
        <f>'Sept 24'!F69+'Oct 1'!F69+'Oct 8'!F69+'Oct 15'!F69+'Oct 22'!F69+'Oct 29'!F69+Week7!F69+Week8!F69+Week9!F69+Week10!F69+Week11!F69+Week12!F69+Week13!F69+Week14!F69+Week15!F69+Week16!F69+Week17!F69+Week18!F69+Week19!F69+Week20!F69+Week21!F69+Week22!F69+Week23!F69+Week24!F69+Week25!F69+Week26!F69+Week27!F69+Week28!F69</f>
        <v>9</v>
      </c>
      <c r="G48" s="60">
        <f>'Sept 24'!G69+'Oct 1'!G69+'Oct 8'!G69+'Oct 15'!G69+'Oct 22'!G69+'Oct 29'!G69+Week7!G69+Week8!G69+Week9!G69+Week10!G69+Week11!G69+Week12!G69+Week13!G69+Week14!G69+Week15!G69+Week16!G69+Week17!G69+Week18!G69+Week19!G69+Week20!G69+Week21!G69+Week22!G69+Week23!G69+Week24!G69+Week25!G69+Week26!G69+Week27!G69+Week28!G69</f>
        <v>152</v>
      </c>
      <c r="H48" s="60">
        <f>'Sept 24'!H69+'Oct 1'!H69+'Oct 8'!H69+'Oct 15'!H69+'Oct 22'!H69+'Oct 29'!H69+Week7!H69+Week8!H69+Week9!H69+Week10!H69+Week11!H69+Week12!H69+Week13!H69+Week14!H69+Week15!H69+Week16!H69+Week17!H69+Week18!H69+Week19!H69+Week20!H69+Week21!H69+Week22!H69+Week23!H69+Week24!H69+Week25!H69+Week26!H69+Week27!H69+Week28!H69</f>
        <v>0</v>
      </c>
      <c r="I48" s="60">
        <f>'Sept 24'!I69+'Oct 1'!I69+'Oct 8'!I69+'Oct 15'!I69+'Oct 22'!I69+'Oct 29'!I69+Week7!I69+Week8!I69+Week9!I69+Week10!I69+Week11!I69+Week12!I69+Week13!I69+Week14!I69+Week15!I69+Week16!I69+Week17!I69+Week18!I69+Week19!I69+Week20!I69+Week21!I69+Week22!I69+Week23!I69+Week24!I69+Week25!I69+Week26!I69+Week27!I69+Week28!I69</f>
        <v>0</v>
      </c>
      <c r="J48" s="61">
        <f t="shared" ref="J48:J93" si="1">IF(G48=0,0,G48/D48)</f>
        <v>7.6</v>
      </c>
      <c r="K48" s="62">
        <f>'Sept 24'!J69+'Oct 1'!J69+'Oct 8'!J69+'Oct 15'!J69+'Oct 22'!J69+'Oct 29'!J69+Week7!J69+Week8!J69+Week9!J69+Week10!J69+Week11!J69+Week12!J69+Week13!J69+Week14!J69+Week15!J69+Week16!J69+Week17!J69+Week18!J69+Week19!J69+Week20!J69+Week21!J69+Week22!J69+Week23!J69+Week24!J69+Week25!J69+Week26!J69+Week27!J69+Week28!J69</f>
        <v>60</v>
      </c>
      <c r="L48" s="63"/>
    </row>
    <row r="49" spans="1:12">
      <c r="A49" s="59" t="str">
        <f>'Sept 24'!A70</f>
        <v>Jimmy</v>
      </c>
      <c r="B49" s="59" t="str">
        <f>'Sept 24'!B70</f>
        <v>Fleming</v>
      </c>
      <c r="C49" s="59" t="str">
        <f>'Sept 24'!C70</f>
        <v>Erie Billiards</v>
      </c>
      <c r="D49" s="60">
        <f>'Sept 24'!D70+'Oct 1'!D70+'Oct 8'!D70+'Oct 15'!D70+'Oct 22'!D70+'Oct 29'!D70+Week7!D70+Week8!D70+Week9!D70+Week10!D70+Week11!D70+Week12!D70+Week13!D70+Week14!D70+Week15!D70+Week16!D70+Week17!D70+Week18!D70+Week19!D70+Week20!D70+Week21!D70+Week22!D70+Week23!D70+Week24!D70+Week25!D70+Week26!D70+Week27!D70+Week28!D70</f>
        <v>25</v>
      </c>
      <c r="E49" s="60">
        <f>'Sept 24'!E70+'Oct 1'!E70+'Oct 8'!E70+'Oct 15'!E70+'Oct 22'!E70+'Oct 29'!E70+Week7!E70+Week8!E70+Week9!E70+Week10!E70+Week11!E70+Week12!E70+Week13!E70+Week14!E70+Week15!E70+Week16!E70+Week17!E70+Week18!E70+Week19!E70+Week20!E70+Week21!E70+Week22!E70+Week23!E70+Week24!E70+Week25!E70+Week26!E70+Week27!E70+Week28!E70</f>
        <v>9</v>
      </c>
      <c r="F49" s="60">
        <f>'Sept 24'!F70+'Oct 1'!F70+'Oct 8'!F70+'Oct 15'!F70+'Oct 22'!F70+'Oct 29'!F70+Week7!F70+Week8!F70+Week9!F70+Week10!F70+Week11!F70+Week12!F70+Week13!F70+Week14!F70+Week15!F70+Week16!F70+Week17!F70+Week18!F70+Week19!F70+Week20!F70+Week21!F70+Week22!F70+Week23!F70+Week24!F70+Week25!F70+Week26!F70+Week27!F70+Week28!F70</f>
        <v>16</v>
      </c>
      <c r="G49" s="60">
        <f>'Sept 24'!G70+'Oct 1'!G70+'Oct 8'!G70+'Oct 15'!G70+'Oct 22'!G70+'Oct 29'!G70+Week7!G70+Week8!G70+Week9!G70+Week10!G70+Week11!G70+Week12!G70+Week13!G70+Week14!G70+Week15!G70+Week16!G70+Week17!G70+Week18!G70+Week19!G70+Week20!G70+Week21!G70+Week22!G70+Week23!G70+Week24!G70+Week25!G70+Week26!G70+Week27!G70+Week28!G70</f>
        <v>175</v>
      </c>
      <c r="H49" s="60">
        <f>'Sept 24'!H70+'Oct 1'!H70+'Oct 8'!H70+'Oct 15'!H70+'Oct 22'!H70+'Oct 29'!H70+Week7!H70+Week8!H70+Week9!H70+Week10!H70+Week11!H70+Week12!H70+Week13!H70+Week14!H70+Week15!H70+Week16!H70+Week17!H70+Week18!H70+Week19!H70+Week20!H70+Week21!H70+Week22!H70+Week23!H70+Week24!H70+Week25!H70+Week26!H70+Week27!H70+Week28!H70</f>
        <v>0</v>
      </c>
      <c r="I49" s="60">
        <f>'Sept 24'!I70+'Oct 1'!I70+'Oct 8'!I70+'Oct 15'!I70+'Oct 22'!I70+'Oct 29'!I70+Week7!I70+Week8!I70+Week9!I70+Week10!I70+Week11!I70+Week12!I70+Week13!I70+Week14!I70+Week15!I70+Week16!I70+Week17!I70+Week18!I70+Week19!I70+Week20!I70+Week21!I70+Week22!I70+Week23!I70+Week24!I70+Week25!I70+Week26!I70+Week27!I70+Week28!I70</f>
        <v>0</v>
      </c>
      <c r="J49" s="61">
        <f t="shared" si="1"/>
        <v>7</v>
      </c>
      <c r="K49" s="62">
        <f>'Sept 24'!J70+'Oct 1'!J70+'Oct 8'!J70+'Oct 15'!J70+'Oct 22'!J70+'Oct 29'!J70+Week7!J70+Week8!J70+Week9!J70+Week10!J70+Week11!J70+Week12!J70+Week13!J70+Week14!J70+Week15!J70+Week16!J70+Week17!J70+Week18!J70+Week19!J70+Week20!J70+Week21!J70+Week22!J70+Week23!J70+Week24!J70+Week25!J70+Week26!J70+Week27!J70+Week28!J70</f>
        <v>60</v>
      </c>
      <c r="L49" s="63"/>
    </row>
    <row r="50" spans="1:12">
      <c r="A50" s="59" t="str">
        <f>'Sept 24'!A71</f>
        <v>Kevin</v>
      </c>
      <c r="B50" s="59" t="str">
        <f>'Sept 24'!B71</f>
        <v>Matte</v>
      </c>
      <c r="C50" s="59" t="str">
        <f>'Sept 24'!C71</f>
        <v>Erie Billiards</v>
      </c>
      <c r="D50" s="60">
        <f>'Sept 24'!D71+'Oct 1'!D71+'Oct 8'!D71+'Oct 15'!D71+'Oct 22'!D71+'Oct 29'!D71+Week7!D71+Week8!D71+Week9!D71+Week10!D71+Week11!D71+Week12!D71+Week13!D71+Week14!D71+Week15!D71+Week16!D71+Week17!D71+Week18!D71+Week19!D71+Week20!D71+Week21!D71+Week22!D71+Week23!D71+Week24!D71+Week25!D71+Week26!D71+Week27!D71+Week28!D71</f>
        <v>10</v>
      </c>
      <c r="E50" s="60">
        <f>'Sept 24'!E71+'Oct 1'!E71+'Oct 8'!E71+'Oct 15'!E71+'Oct 22'!E71+'Oct 29'!E71+Week7!E71+Week8!E71+Week9!E71+Week10!E71+Week11!E71+Week12!E71+Week13!E71+Week14!E71+Week15!E71+Week16!E71+Week17!E71+Week18!E71+Week19!E71+Week20!E71+Week21!E71+Week22!E71+Week23!E71+Week24!E71+Week25!E71+Week26!E71+Week27!E71+Week28!E71</f>
        <v>5</v>
      </c>
      <c r="F50" s="60">
        <f>'Sept 24'!F71+'Oct 1'!F71+'Oct 8'!F71+'Oct 15'!F71+'Oct 22'!F71+'Oct 29'!F71+Week7!F71+Week8!F71+Week9!F71+Week10!F71+Week11!F71+Week12!F71+Week13!F71+Week14!F71+Week15!F71+Week16!F71+Week17!F71+Week18!F71+Week19!F71+Week20!F71+Week21!F71+Week22!F71+Week23!F71+Week24!F71+Week25!F71+Week26!F71+Week27!F71+Week28!F71</f>
        <v>5</v>
      </c>
      <c r="G50" s="60">
        <f>'Sept 24'!G71+'Oct 1'!G71+'Oct 8'!G71+'Oct 15'!G71+'Oct 22'!G71+'Oct 29'!G71+Week7!G71+Week8!G71+Week9!G71+Week10!G71+Week11!G71+Week12!G71+Week13!G71+Week14!G71+Week15!G71+Week16!G71+Week17!G71+Week18!G71+Week19!G71+Week20!G71+Week21!G71+Week22!G71+Week23!G71+Week24!G71+Week25!G71+Week26!G71+Week27!G71+Week28!G71</f>
        <v>77</v>
      </c>
      <c r="H50" s="60">
        <f>'Sept 24'!H71+'Oct 1'!H71+'Oct 8'!H71+'Oct 15'!H71+'Oct 22'!H71+'Oct 29'!H71+Week7!H71+Week8!H71+Week9!H71+Week10!H71+Week11!H71+Week12!H71+Week13!H71+Week14!H71+Week15!H71+Week16!H71+Week17!H71+Week18!H71+Week19!H71+Week20!H71+Week21!H71+Week22!H71+Week23!H71+Week24!H71+Week25!H71+Week26!H71+Week27!H71+Week28!H71</f>
        <v>0</v>
      </c>
      <c r="I50" s="60">
        <f>'Sept 24'!I71+'Oct 1'!I71+'Oct 8'!I71+'Oct 15'!I71+'Oct 22'!I71+'Oct 29'!I71+Week7!I71+Week8!I71+Week9!I71+Week10!I71+Week11!I71+Week12!I71+Week13!I71+Week14!I71+Week15!I71+Week16!I71+Week17!I71+Week18!I71+Week19!I71+Week20!I71+Week21!I71+Week22!I71+Week23!I71+Week24!I71+Week25!I71+Week26!I71+Week27!I71+Week28!I71</f>
        <v>0</v>
      </c>
      <c r="J50" s="61">
        <f t="shared" si="1"/>
        <v>7.7</v>
      </c>
      <c r="K50" s="62">
        <f>'Sept 24'!J71+'Oct 1'!J71+'Oct 8'!J71+'Oct 15'!J71+'Oct 22'!J71+'Oct 29'!J71+Week7!J71+Week8!J71+Week9!J71+Week10!J71+Week11!J71+Week12!J71+Week13!J71+Week14!J71+Week15!J71+Week16!J71+Week17!J71+Week18!J71+Week19!J71+Week20!J71+Week21!J71+Week22!J71+Week23!J71+Week24!J71+Week25!J71+Week26!J71+Week27!J71+Week28!J71</f>
        <v>24</v>
      </c>
      <c r="L50" s="63"/>
    </row>
    <row r="51" spans="1:12">
      <c r="A51" s="64"/>
      <c r="B51" s="64" t="str">
        <f>'Sept 24'!B72</f>
        <v>Wiley</v>
      </c>
      <c r="C51" s="64" t="str">
        <f>'Sept 24'!C72</f>
        <v>Erie Billiards</v>
      </c>
      <c r="D51" s="65">
        <f>'Sept 24'!D72+'Oct 1'!D72+'Oct 8'!D72+'Oct 15'!D72+'Oct 22'!D72+'Oct 29'!D72+Week7!D72+Week8!D72+Week9!D72+Week10!D72+Week11!D72+Week12!D72+Week13!D72+Week14!D72+Week15!D72+Week16!D72+Week17!D72+Week18!D72+Week19!D72+Week20!D72+Week21!D72+Week22!D72+Week23!D72+Week24!D72+Week25!D72+Week26!D72+Week27!D72+Week28!D72</f>
        <v>15</v>
      </c>
      <c r="E51" s="65">
        <f>'Sept 24'!E72+'Oct 1'!E72+'Oct 8'!E72+'Oct 15'!E72+'Oct 22'!E72+'Oct 29'!E72+Week7!E72+Week8!E72+Week9!E72+Week10!E72+Week11!E72+Week12!E72+Week13!E72+Week14!E72+Week15!E72+Week16!E72+Week17!E72+Week18!E72+Week19!E72+Week20!E72+Week21!E72+Week22!E72+Week23!E72+Week24!E72+Week25!E72+Week26!E72+Week27!E72+Week28!E72</f>
        <v>7</v>
      </c>
      <c r="F51" s="65">
        <f>'Sept 24'!F72+'Oct 1'!F72+'Oct 8'!F72+'Oct 15'!F72+'Oct 22'!F72+'Oct 29'!F72+Week7!F72+Week8!F72+Week9!F72+Week10!F72+Week11!F72+Week12!F72+Week13!F72+Week14!F72+Week15!F72+Week16!F72+Week17!F72+Week18!F72+Week19!F72+Week20!F72+Week21!F72+Week22!F72+Week23!F72+Week24!F72+Week25!F72+Week26!F72+Week27!F72+Week28!F72</f>
        <v>8</v>
      </c>
      <c r="G51" s="65">
        <f>'Sept 24'!G72+'Oct 1'!G72+'Oct 8'!G72+'Oct 15'!G72+'Oct 22'!G72+'Oct 29'!G72+Week7!G72+Week8!G72+Week9!G72+Week10!G72+Week11!G72+Week12!G72+Week13!G72+Week14!G72+Week15!G72+Week16!G72+Week17!G72+Week18!G72+Week19!G72+Week20!G72+Week21!G72+Week22!G72+Week23!G72+Week24!G72+Week25!G72+Week26!G72+Week27!G72+Week28!G72</f>
        <v>113</v>
      </c>
      <c r="H51" s="65">
        <f>'Sept 24'!H72+'Oct 1'!H72+'Oct 8'!H72+'Oct 15'!H72+'Oct 22'!H72+'Oct 29'!H72+Week7!H72+Week8!H72+Week9!H72+Week10!H72+Week11!H72+Week12!H72+Week13!H72+Week14!H72+Week15!H72+Week16!H72+Week17!H72+Week18!H72+Week19!H72+Week20!H72+Week21!H72+Week22!H72+Week23!H72+Week24!H72+Week25!H72+Week26!H72+Week27!H72+Week28!H72</f>
        <v>0</v>
      </c>
      <c r="I51" s="65">
        <f>'Sept 24'!I72+'Oct 1'!I72+'Oct 8'!I72+'Oct 15'!I72+'Oct 22'!I72+'Oct 29'!I72+Week7!I72+Week8!I72+Week9!I72+Week10!I72+Week11!I72+Week12!I72+Week13!I72+Week14!I72+Week15!I72+Week16!I72+Week17!I72+Week18!I72+Week19!I72+Week20!I72+Week21!I72+Week22!I72+Week23!I72+Week24!I72+Week25!I72+Week26!I72+Week27!I72+Week28!I72</f>
        <v>0</v>
      </c>
      <c r="J51" s="66">
        <f t="shared" si="1"/>
        <v>7.5333333333333332</v>
      </c>
      <c r="K51" s="67">
        <f>'Sept 24'!J72+'Oct 1'!J72+'Oct 8'!J72+'Oct 15'!J72+'Oct 22'!J72+'Oct 29'!J72+Week7!J72+Week8!J72+Week9!J72+Week10!J72+Week11!J72+Week12!J72+Week13!J72+Week14!J72+Week15!J72+Week16!J72+Week17!J72+Week18!J72+Week19!J72+Week20!J72+Week21!J72+Week22!J72+Week23!J72+Week24!J72+Week25!J72+Week26!J72+Week27!J72+Week28!J72</f>
        <v>36</v>
      </c>
      <c r="L51" s="68"/>
    </row>
    <row r="52" spans="1:12">
      <c r="A52" s="59">
        <f>'Sept 24'!A74</f>
        <v>0</v>
      </c>
      <c r="B52" s="59">
        <f>'Sept 24'!B74</f>
        <v>0</v>
      </c>
      <c r="C52" s="59">
        <f>'Sept 24'!C74</f>
        <v>0</v>
      </c>
      <c r="D52" s="60"/>
      <c r="E52" s="60"/>
      <c r="F52" s="60"/>
      <c r="G52" s="60"/>
      <c r="H52" s="60"/>
      <c r="I52" s="69" t="s">
        <v>25</v>
      </c>
      <c r="J52" s="61"/>
      <c r="K52" s="62">
        <f>SUM(K4:K51)</f>
        <v>2160</v>
      </c>
      <c r="L52" s="63"/>
    </row>
    <row r="53" spans="1:12">
      <c r="A53" s="59">
        <f>'Sept 24'!A75</f>
        <v>0</v>
      </c>
      <c r="B53" s="59">
        <f>'Sept 24'!B75</f>
        <v>0</v>
      </c>
      <c r="C53" s="59">
        <f>'Sept 24'!C75</f>
        <v>0</v>
      </c>
      <c r="D53" s="60"/>
      <c r="E53" s="60"/>
      <c r="F53" s="60"/>
      <c r="G53" s="60"/>
      <c r="H53" s="60"/>
      <c r="I53" s="60"/>
      <c r="J53" s="61"/>
      <c r="K53" s="62"/>
      <c r="L53" s="63"/>
    </row>
    <row r="54" spans="1:12">
      <c r="A54" s="59" t="str">
        <f>'Sept 24'!A76</f>
        <v>Spare Name</v>
      </c>
      <c r="B54" s="59" t="str">
        <f>'Sept 24'!B76</f>
        <v>Last Name</v>
      </c>
      <c r="C54" s="59" t="str">
        <f>'Sept 24'!C76</f>
        <v>Team</v>
      </c>
      <c r="D54" s="9" t="s">
        <v>7</v>
      </c>
      <c r="E54" s="9" t="s">
        <v>5</v>
      </c>
      <c r="F54" s="70" t="s">
        <v>6</v>
      </c>
      <c r="G54" s="9" t="s">
        <v>9</v>
      </c>
      <c r="H54" s="9" t="s">
        <v>3</v>
      </c>
      <c r="I54" s="9">
        <v>8</v>
      </c>
      <c r="J54" s="61"/>
      <c r="K54" s="71"/>
      <c r="L54" s="63"/>
    </row>
    <row r="55" spans="1:12">
      <c r="A55" s="59">
        <f>'Sept 24'!A77</f>
        <v>0</v>
      </c>
      <c r="B55" s="59">
        <f>'Sept 24'!B77</f>
        <v>0</v>
      </c>
      <c r="C55" s="59">
        <f>'Sept 24'!C77</f>
        <v>0</v>
      </c>
      <c r="D55" s="60"/>
      <c r="E55" s="60"/>
      <c r="F55" s="60"/>
      <c r="G55" s="60"/>
      <c r="H55" s="60"/>
      <c r="I55" s="60"/>
      <c r="J55" s="61"/>
      <c r="K55" s="62"/>
      <c r="L55" s="63"/>
    </row>
    <row r="56" spans="1:12">
      <c r="A56" s="59" t="str">
        <f>'Sept 24'!A78</f>
        <v>Geoff</v>
      </c>
      <c r="B56" s="59" t="str">
        <f>'Sept 24'!B78</f>
        <v>Smith</v>
      </c>
      <c r="C56" s="59">
        <f>'Sept 24'!C78</f>
        <v>0</v>
      </c>
      <c r="D56" s="60">
        <f>'Sept 24'!D78+'Oct 1'!D78+'Oct 8'!D77+'Oct 15'!D77+'Oct 22'!D78+'Oct 29'!D78+Week7!D78+Week8!D77+Week9!D78+Week10!D78+Week11!D95+Week12!D95+Week13!D95+Week14!D95+Week15!D95+Week16!D95+Week17!D95+Week18!D95+Week19!D95+Week20!D95+Week21!D95+Week22!D95+Week23!D95+Week24!D95+Week25!D95+Week26!D95+Week27!D95+Week28!D95</f>
        <v>10</v>
      </c>
      <c r="E56" s="60">
        <f>'Sept 24'!E78+'Oct 1'!E78+'Oct 8'!E77+'Oct 15'!E77+'Oct 22'!E78+'Oct 29'!E78+Week7!E78+Week8!E77+Week9!E78+Week10!E78+Week11!E95+Week12!E95+Week13!E95+Week14!E95+Week15!E95+Week16!E95+Week17!E95+Week18!E95+Week19!E95+Week20!E95+Week21!E95+Week22!E95+Week23!E95+Week24!E95+Week25!E95+Week26!E95+Week27!E95+Week28!E95</f>
        <v>3</v>
      </c>
      <c r="F56" s="60">
        <f>'Sept 24'!F78+'Oct 1'!F78+'Oct 8'!F77+'Oct 15'!F77+'Oct 22'!F78+'Oct 29'!F78+Week7!F78+Week8!F77+Week9!F78+Week10!F78+Week11!F95+Week12!F95+Week13!F95+Week14!F95+Week15!F95+Week16!F95+Week17!F95+Week18!F95+Week19!F95+Week20!F95+Week21!F95+Week22!F95+Week23!F95+Week24!F95+Week25!F95+Week26!F95+Week27!F95+Week28!F95</f>
        <v>7</v>
      </c>
      <c r="G56" s="60">
        <f>'Sept 24'!G78+'Oct 1'!G78+'Oct 8'!G77+'Oct 15'!G77+'Oct 22'!G78+'Oct 29'!G78+Week7!G78+Week8!G77+Week9!G78+Week10!G78+Week11!G95+Week12!G95+Week13!G95+Week14!G95+Week15!G95+Week16!G95+Week17!G95+Week18!G95+Week19!G95+Week20!G95+Week21!G95+Week22!G95+Week23!G95+Week24!G95+Week25!G95+Week26!G95+Week27!G95+Week28!G95</f>
        <v>62</v>
      </c>
      <c r="H56" s="60">
        <f>'Sept 24'!H78+'Oct 1'!H78+'Oct 8'!H77+'Oct 15'!H77+'Oct 22'!H78+'Oct 29'!H78+Week7!H78+Week8!H77+Week9!H78+Week10!H78+Week11!H95+Week12!H95+Week13!H95+Week14!H95+Week15!H95+Week16!H95+Week17!H95+Week18!H95+Week19!H95+Week20!H95+Week21!H95+Week22!H95+Week23!H95+Week24!H95+Week25!H95+Week26!H95+Week27!H95+Week28!H95</f>
        <v>0</v>
      </c>
      <c r="I56" s="60">
        <f>'Sept 24'!I78+'Oct 1'!I78+'Oct 8'!I77+'Oct 15'!I77+'Oct 22'!I78+'Oct 29'!I78+Week7!I78+Week8!I77+Week9!I78+Week10!I78+Week11!I95+Week12!I95+Week13!I95+Week14!I95+Week15!I95+Week16!I95+Week17!I95+Week18!I95+Week19!I95+Week20!I95+Week21!I95+Week22!I95+Week23!I95+Week24!I95+Week25!I95+Week26!I95+Week27!I95+Week28!I95</f>
        <v>0</v>
      </c>
      <c r="J56" s="61">
        <f t="shared" si="1"/>
        <v>6.2</v>
      </c>
      <c r="K56" s="62"/>
      <c r="L56" s="63"/>
    </row>
    <row r="57" spans="1:12">
      <c r="A57" s="59" t="str">
        <f>'Sept 24'!A79</f>
        <v>Kaelan</v>
      </c>
      <c r="B57" s="59" t="str">
        <f>'Sept 24'!B79</f>
        <v>Masse</v>
      </c>
      <c r="C57" s="59">
        <f>'Sept 24'!C79</f>
        <v>0</v>
      </c>
      <c r="D57" s="60">
        <f>'Sept 24'!D79+'Oct 1'!D79+'Oct 8'!D78+'Oct 15'!D78+'Oct 22'!D79+'Oct 29'!D79+Week7!D79+Week8!D78+Week9!D79+Week10!D79+Week11!D96+Week12!D96+Week13!D96+Week14!D96+Week15!D96+Week16!D96+Week17!D96+Week18!D96+Week19!D96+Week20!D96+Week21!D96+Week22!D96+Week23!D96+Week24!D96+Week25!D96+Week26!D96+Week27!D96+Week28!D96</f>
        <v>0</v>
      </c>
      <c r="E57" s="60">
        <f>'Sept 24'!E79+'Oct 1'!E79+'Oct 8'!E78+'Oct 15'!E78+'Oct 22'!E79+'Oct 29'!E79+Week7!E79+Week8!E78+Week9!E79+Week10!E79+Week11!E96+Week12!E96+Week13!E96+Week14!E96+Week15!E96+Week16!E96+Week17!E96+Week18!E96+Week19!E96+Week20!E96+Week21!E96+Week22!E96+Week23!E96+Week24!E96+Week25!E96+Week26!E96+Week27!E96+Week28!E96</f>
        <v>0</v>
      </c>
      <c r="F57" s="60">
        <f>'Sept 24'!F79+'Oct 1'!F79+'Oct 8'!F78+'Oct 15'!F78+'Oct 22'!F79+'Oct 29'!F79+Week7!F79+Week8!F78+Week9!F79+Week10!F79+Week11!F96+Week12!F96+Week13!F96+Week14!F96+Week15!F96+Week16!F96+Week17!F96+Week18!F96+Week19!F96+Week20!F96+Week21!F96+Week22!F96+Week23!F96+Week24!F96+Week25!F96+Week26!F96+Week27!F96+Week28!F96</f>
        <v>0</v>
      </c>
      <c r="G57" s="60">
        <f>'Sept 24'!G79+'Oct 1'!G79+'Oct 8'!G78+'Oct 15'!G78+'Oct 22'!G79+'Oct 29'!G79+Week7!G79+Week8!G78+Week9!G79+Week10!G79+Week11!G96+Week12!G96+Week13!G96+Week14!G96+Week15!G96+Week16!G96+Week17!G96+Week18!G96+Week19!G96+Week20!G96+Week21!G96+Week22!G96+Week23!G96+Week24!G96+Week25!G96+Week26!G96+Week27!G96+Week28!G96</f>
        <v>0</v>
      </c>
      <c r="H57" s="60">
        <f>'Sept 24'!H79+'Oct 1'!H79+'Oct 8'!H78+'Oct 15'!H78+'Oct 22'!H79+'Oct 29'!H79+Week7!H79+Week8!H78+Week9!H79+Week10!H79+Week11!H96+Week12!H96+Week13!H96+Week14!H96+Week15!H96+Week16!H96+Week17!H96+Week18!H96+Week19!H96+Week20!H96+Week21!H96+Week22!H96+Week23!H96+Week24!H96+Week25!H96+Week26!H96+Week27!H96+Week28!H96</f>
        <v>0</v>
      </c>
      <c r="I57" s="60">
        <f>'Sept 24'!I79+'Oct 1'!I79+'Oct 8'!I78+'Oct 15'!I78+'Oct 22'!I79+'Oct 29'!I79+Week7!I79+Week8!I78+Week9!I79+Week10!I79+Week11!I96+Week12!I96+Week13!I96+Week14!I96+Week15!I96+Week16!I96+Week17!I96+Week18!I96+Week19!I96+Week20!I96+Week21!I96+Week22!I96+Week23!I96+Week24!I96+Week25!I96+Week26!I96+Week27!I96+Week28!I96</f>
        <v>0</v>
      </c>
      <c r="J57" s="61">
        <f t="shared" si="1"/>
        <v>0</v>
      </c>
      <c r="K57" s="62"/>
      <c r="L57" s="63"/>
    </row>
    <row r="58" spans="1:12">
      <c r="A58" s="59" t="str">
        <f>'Sept 24'!A80</f>
        <v>Fred</v>
      </c>
      <c r="B58" s="59" t="str">
        <f>'Sept 24'!B80</f>
        <v>Fairbairn</v>
      </c>
      <c r="C58" s="59" t="str">
        <f>'Sept 24'!C80</f>
        <v>Bastoni</v>
      </c>
      <c r="D58" s="60">
        <f>'Sept 24'!D80+'Oct 1'!D80+'Oct 8'!D79+'Oct 15'!D79+'Oct 22'!D80+'Oct 29'!D80+Week7!D80+Week8!D79+Week9!D80+Week10!D80+Week11!D97+Week12!D97+Week13!D97+Week14!D97+Week15!D97+Week16!D97+Week17!D97+Week18!D97+Week19!D97+Week20!D97+Week21!D97+Week22!D97+Week23!D97+Week24!D97+Week25!D97+Week26!D97+Week27!D97+Week28!D97</f>
        <v>5</v>
      </c>
      <c r="E58" s="60">
        <f>'Sept 24'!E80+'Oct 1'!E80+'Oct 8'!E79+'Oct 15'!E79+'Oct 22'!E80+'Oct 29'!E80+Week7!E80+Week8!E79+Week9!E80+Week10!E80+Week11!E97+Week12!E97+Week13!E97+Week14!E97+Week15!E97+Week16!E97+Week17!E97+Week18!E97+Week19!E97+Week20!E97+Week21!E97+Week22!E97+Week23!E97+Week24!E97+Week25!E97+Week26!E97+Week27!E97+Week28!E97</f>
        <v>1</v>
      </c>
      <c r="F58" s="60">
        <f>'Sept 24'!F80+'Oct 1'!F80+'Oct 8'!F79+'Oct 15'!F79+'Oct 22'!F80+'Oct 29'!F80+Week7!F80+Week8!F79+Week9!F80+Week10!F80+Week11!F97+Week12!F97+Week13!F97+Week14!F97+Week15!F97+Week16!F97+Week17!F97+Week18!F97+Week19!F97+Week20!F97+Week21!F97+Week22!F97+Week23!F97+Week24!F97+Week25!F97+Week26!F97+Week27!F97+Week28!F97</f>
        <v>4</v>
      </c>
      <c r="G58" s="60">
        <f>'Sept 24'!G80+'Oct 1'!G80+'Oct 8'!G79+'Oct 15'!G79+'Oct 22'!G80+'Oct 29'!G80+Week7!G80+Week8!G79+Week9!G80+Week10!G80+Week11!G97+Week12!G97+Week13!G97+Week14!G97+Week15!G97+Week16!G97+Week17!G97+Week18!G97+Week19!G97+Week20!G97+Week21!G97+Week22!G97+Week23!G97+Week24!G97+Week25!G97+Week26!G97+Week27!G97+Week28!G97</f>
        <v>27</v>
      </c>
      <c r="H58" s="60">
        <f>'Sept 24'!H80+'Oct 1'!H80+'Oct 8'!H79+'Oct 15'!H79+'Oct 22'!H80+'Oct 29'!H80+Week7!H80+Week8!H79+Week9!H80+Week10!H80+Week11!H97+Week12!H97+Week13!H97+Week14!H97+Week15!H97+Week16!H97+Week17!H97+Week18!H97+Week19!H97+Week20!H97+Week21!H97+Week22!H97+Week23!H97+Week24!H97+Week25!H97+Week26!H97+Week27!H97+Week28!H97</f>
        <v>0</v>
      </c>
      <c r="I58" s="60">
        <f>'Sept 24'!I80+'Oct 1'!I80+'Oct 8'!I79+'Oct 15'!I79+'Oct 22'!I80+'Oct 29'!I80+Week7!I80+Week8!I79+Week9!I80+Week10!I80+Week11!I97+Week12!I97+Week13!I97+Week14!I97+Week15!I97+Week16!I97+Week17!I97+Week18!I97+Week19!I97+Week20!I97+Week21!I97+Week22!I97+Week23!I97+Week24!I97+Week25!I97+Week26!I97+Week27!I97+Week28!I97</f>
        <v>0</v>
      </c>
      <c r="J58" s="61">
        <f t="shared" si="1"/>
        <v>5.4</v>
      </c>
      <c r="K58" s="62"/>
      <c r="L58" s="63"/>
    </row>
    <row r="59" spans="1:12">
      <c r="A59" s="59" t="str">
        <f>'Sept 24'!A81</f>
        <v>Nick</v>
      </c>
      <c r="B59" s="59" t="str">
        <f>'Sept 24'!B81</f>
        <v>Dirisio</v>
      </c>
      <c r="C59" s="59" t="str">
        <f>'Sept 24'!C81</f>
        <v>Bastoni</v>
      </c>
      <c r="D59" s="60">
        <f>'Sept 24'!D81+'Oct 1'!D81+'Oct 8'!D80+'Oct 15'!D80+'Oct 22'!D81+'Oct 29'!D81+Week7!D81+Week8!D80+Week9!D81+Week10!D81+Week11!D98+Week12!D98+Week13!D98+Week14!D98+Week15!D98+Week16!D98+Week17!D98+Week18!D98+Week19!D98+Week20!D98+Week21!D98+Week22!D98+Week23!D98+Week24!D98+Week25!D98+Week26!D98+Week27!D98+Week28!D98</f>
        <v>10</v>
      </c>
      <c r="E59" s="60">
        <f>'Sept 24'!E81+'Oct 1'!E81+'Oct 8'!E80+'Oct 15'!E80+'Oct 22'!E81+'Oct 29'!E81+Week7!E81+Week8!E80+Week9!E81+Week10!E81+Week11!E98+Week12!E98+Week13!E98+Week14!E98+Week15!E98+Week16!E98+Week17!E98+Week18!E98+Week19!E98+Week20!E98+Week21!E98+Week22!E98+Week23!E98+Week24!E98+Week25!E98+Week26!E98+Week27!E98+Week28!E98</f>
        <v>3</v>
      </c>
      <c r="F59" s="60">
        <f>'Sept 24'!F81+'Oct 1'!F81+'Oct 8'!F80+'Oct 15'!F80+'Oct 22'!F81+'Oct 29'!F81+Week7!F81+Week8!F80+Week9!F81+Week10!F81+Week11!F98+Week12!F98+Week13!F98+Week14!F98+Week15!F98+Week16!F98+Week17!F98+Week18!F98+Week19!F98+Week20!F98+Week21!F98+Week22!F98+Week23!F98+Week24!F98+Week25!F98+Week26!F98+Week27!F98+Week28!F98</f>
        <v>7</v>
      </c>
      <c r="G59" s="60">
        <f>'Sept 24'!G81+'Oct 1'!G81+'Oct 8'!G80+'Oct 15'!G80+'Oct 22'!G81+'Oct 29'!G81+Week7!G81+Week8!G80+Week9!G81+Week10!G81+Week11!G98+Week12!G98+Week13!G98+Week14!G98+Week15!G98+Week16!G98+Week17!G98+Week18!G98+Week19!G98+Week20!G98+Week21!G98+Week22!G98+Week23!G98+Week24!G98+Week25!G98+Week26!G98+Week27!G98+Week28!G98</f>
        <v>70</v>
      </c>
      <c r="H59" s="60">
        <f>'Sept 24'!H81+'Oct 1'!H81+'Oct 8'!H80+'Oct 15'!H80+'Oct 22'!H81+'Oct 29'!H81+Week7!H81+Week8!H80+Week9!H81+Week10!H81+Week11!H98+Week12!H98+Week13!H98+Week14!H98+Week15!H98+Week16!H98+Week17!H98+Week18!H98+Week19!H98+Week20!H98+Week21!H98+Week22!H98+Week23!H98+Week24!H98+Week25!H98+Week26!H98+Week27!H98+Week28!H98</f>
        <v>0</v>
      </c>
      <c r="I59" s="60">
        <f>'Sept 24'!I81+'Oct 1'!I81+'Oct 8'!I80+'Oct 15'!I80+'Oct 22'!I81+'Oct 29'!I81+Week7!I81+Week8!I80+Week9!I81+Week10!I81+Week11!I98+Week12!I98+Week13!I98+Week14!I98+Week15!I98+Week16!I98+Week17!I98+Week18!I98+Week19!I98+Week20!I98+Week21!I98+Week22!I98+Week23!I98+Week24!I98+Week25!I98+Week26!I98+Week27!I98+Week28!I98</f>
        <v>0</v>
      </c>
      <c r="J59" s="61">
        <f t="shared" si="1"/>
        <v>7</v>
      </c>
      <c r="K59" s="62"/>
      <c r="L59" s="63"/>
    </row>
    <row r="60" spans="1:12">
      <c r="A60" s="59" t="str">
        <f>'Sept 24'!A82</f>
        <v xml:space="preserve">Mark </v>
      </c>
      <c r="B60" s="59" t="str">
        <f>'Sept 24'!B82</f>
        <v>Delisle</v>
      </c>
      <c r="C60" s="59" t="str">
        <f>'Sept 24'!C82</f>
        <v>F Wednesdays</v>
      </c>
      <c r="D60" s="60">
        <f>'Sept 24'!D82+'Oct 1'!D82+'Oct 8'!D81+'Oct 15'!D81+'Oct 22'!D82+'Oct 29'!D82+Week7!D82+Week8!D81+Week9!D82+Week10!D82+Week11!D99+Week12!D99+Week13!D99+Week14!D99+Week15!D99+Week16!D99+Week17!D99+Week18!D99+Week19!D99+Week20!D99+Week21!D99+Week22!D99+Week23!D99+Week24!D99+Week25!D99+Week26!D99+Week27!D99+Week28!D99</f>
        <v>5</v>
      </c>
      <c r="E60" s="60">
        <f>'Sept 24'!E82+'Oct 1'!E82+'Oct 8'!E81+'Oct 15'!E81+'Oct 22'!E82+'Oct 29'!E82+Week7!E82+Week8!E81+Week9!E82+Week10!E82+Week11!E99+Week12!E99+Week13!E99+Week14!E99+Week15!E99+Week16!E99+Week17!E99+Week18!E99+Week19!E99+Week20!E99+Week21!E99+Week22!E99+Week23!E99+Week24!E99+Week25!E99+Week26!E99+Week27!E99+Week28!E99</f>
        <v>2</v>
      </c>
      <c r="F60" s="60">
        <f>'Sept 24'!F82+'Oct 1'!F82+'Oct 8'!F81+'Oct 15'!F81+'Oct 22'!F82+'Oct 29'!F82+Week7!F82+Week8!F81+Week9!F82+Week10!F82+Week11!F99+Week12!F99+Week13!F99+Week14!F99+Week15!F99+Week16!F99+Week17!F99+Week18!F99+Week19!F99+Week20!F99+Week21!F99+Week22!F99+Week23!F99+Week24!F99+Week25!F99+Week26!F99+Week27!F99+Week28!F99</f>
        <v>3</v>
      </c>
      <c r="G60" s="60">
        <f>'Sept 24'!G82+'Oct 1'!G82+'Oct 8'!G81+'Oct 15'!G81+'Oct 22'!G82+'Oct 29'!G82+Week7!G82+Week8!G81+Week9!G82+Week10!G82+Week11!G99+Week12!G99+Week13!G99+Week14!G99+Week15!G99+Week16!G99+Week17!G99+Week18!G99+Week19!G99+Week20!G99+Week21!G99+Week22!G99+Week23!G99+Week24!G99+Week25!G99+Week26!G99+Week27!G99+Week28!G99</f>
        <v>31</v>
      </c>
      <c r="H60" s="60">
        <f>'Sept 24'!H82+'Oct 1'!H82+'Oct 8'!H81+'Oct 15'!H81+'Oct 22'!H82+'Oct 29'!H82+Week7!H82+Week8!H81+Week9!H82+Week10!H82+Week11!H99+Week12!H99+Week13!H99+Week14!H99+Week15!H99+Week16!H99+Week17!H99+Week18!H99+Week19!H99+Week20!H99+Week21!H99+Week22!H99+Week23!H99+Week24!H99+Week25!H99+Week26!H99+Week27!H99+Week28!H99</f>
        <v>0</v>
      </c>
      <c r="I60" s="60">
        <f>'Sept 24'!I82+'Oct 1'!I82+'Oct 8'!I81+'Oct 15'!I81+'Oct 22'!I82+'Oct 29'!I82+Week7!I82+Week8!I81+Week9!I82+Week10!I82+Week11!I99+Week12!I99+Week13!I99+Week14!I99+Week15!I99+Week16!I99+Week17!I99+Week18!I99+Week19!I99+Week20!I99+Week21!I99+Week22!I99+Week23!I99+Week24!I99+Week25!I99+Week26!I99+Week27!I99+Week28!I99</f>
        <v>0</v>
      </c>
      <c r="J60" s="61">
        <f t="shared" si="1"/>
        <v>6.2</v>
      </c>
      <c r="K60" s="62"/>
      <c r="L60" s="63"/>
    </row>
    <row r="61" spans="1:12">
      <c r="A61" s="59" t="str">
        <f>'Sept 24'!A83</f>
        <v>Eric</v>
      </c>
      <c r="B61" s="59" t="str">
        <f>'Sept 24'!B83</f>
        <v>Balsden</v>
      </c>
      <c r="C61" s="59" t="str">
        <f>'Sept 24'!C83</f>
        <v>Sportsman</v>
      </c>
      <c r="D61" s="60">
        <f>'Sept 24'!D83+'Oct 1'!D83+'Oct 8'!D82+'Oct 15'!D82+'Oct 22'!D83+'Oct 29'!D83+Week7!D83+Week8!D82+Week9!D83+Week10!D83+Week11!D100+Week12!D100+Week13!D100+Week14!D100+Week15!D100+Week16!D100+Week17!D100+Week18!D100+Week19!D100+Week20!D100+Week21!D100+Week22!D100+Week23!D100+Week24!D100+Week25!D100+Week26!D100+Week27!D100+Week28!D100</f>
        <v>10</v>
      </c>
      <c r="E61" s="60">
        <f>'Sept 24'!E83+'Oct 1'!E83+'Oct 8'!E82+'Oct 15'!E82+'Oct 22'!E83+'Oct 29'!E83+Week7!E83+Week8!E82+Week9!E83+Week10!E83+Week11!E100+Week12!E100+Week13!E100+Week14!E100+Week15!E100+Week16!E100+Week17!E100+Week18!E100+Week19!E100+Week20!E100+Week21!E100+Week22!E100+Week23!E100+Week24!E100+Week25!E100+Week26!E100+Week27!E100+Week28!E100</f>
        <v>6</v>
      </c>
      <c r="F61" s="60">
        <f>'Sept 24'!F83+'Oct 1'!F83+'Oct 8'!F82+'Oct 15'!F82+'Oct 22'!F83+'Oct 29'!F83+Week7!F83+Week8!F82+Week9!F83+Week10!F83+Week11!F100+Week12!F100+Week13!F100+Week14!F100+Week15!F100+Week16!F100+Week17!F100+Week18!F100+Week19!F100+Week20!F100+Week21!F100+Week22!F100+Week23!F100+Week24!F100+Week25!F100+Week26!F100+Week27!F100+Week28!F100</f>
        <v>4</v>
      </c>
      <c r="G61" s="60">
        <f>'Sept 24'!G83+'Oct 1'!G83+'Oct 8'!G82+'Oct 15'!G82+'Oct 22'!G83+'Oct 29'!G83+Week7!G83+Week8!G82+Week9!G83+Week10!G83+Week11!G100+Week12!G100+Week13!G100+Week14!G100+Week15!G100+Week16!G100+Week17!G100+Week18!G100+Week19!G100+Week20!G100+Week21!G100+Week22!G100+Week23!G100+Week24!G100+Week25!G100+Week26!G100+Week27!G100+Week28!G100</f>
        <v>71</v>
      </c>
      <c r="H61" s="60">
        <f>'Sept 24'!H83+'Oct 1'!H83+'Oct 8'!H82+'Oct 15'!H82+'Oct 22'!H83+'Oct 29'!H83+Week7!H83+Week8!H82+Week9!H83+Week10!H83+Week11!H100+Week12!H100+Week13!H100+Week14!H100+Week15!H100+Week16!H100+Week17!H100+Week18!H100+Week19!H100+Week20!H100+Week21!H100+Week22!H100+Week23!H100+Week24!H100+Week25!H100+Week26!H100+Week27!H100+Week28!H100</f>
        <v>0</v>
      </c>
      <c r="I61" s="60">
        <f>'Sept 24'!I83+'Oct 1'!I83+'Oct 8'!I82+'Oct 15'!I82+'Oct 22'!I83+'Oct 29'!I83+Week7!I83+Week8!I82+Week9!I83+Week10!I83+Week11!I100+Week12!I100+Week13!I100+Week14!I100+Week15!I100+Week16!I100+Week17!I100+Week18!I100+Week19!I100+Week20!I100+Week21!I100+Week22!I100+Week23!I100+Week24!I100+Week25!I100+Week26!I100+Week27!I100+Week28!I100</f>
        <v>0</v>
      </c>
      <c r="J61" s="61">
        <f t="shared" si="1"/>
        <v>7.1</v>
      </c>
      <c r="K61" s="62"/>
      <c r="L61" s="63"/>
    </row>
    <row r="62" spans="1:12">
      <c r="A62" s="59" t="str">
        <f>'Sept 24'!A84</f>
        <v>Rob</v>
      </c>
      <c r="B62" s="59" t="str">
        <f>'Sept 24'!B84</f>
        <v>Schussler</v>
      </c>
      <c r="C62" s="59" t="str">
        <f>'Sept 24'!C84</f>
        <v>Shark Bandits</v>
      </c>
      <c r="D62" s="60">
        <f>'Sept 24'!D84+'Oct 1'!D84+'Oct 8'!D83+'Oct 15'!D83+'Oct 22'!D84+'Oct 29'!D84+Week7!D84+Week8!D83+Week9!D84+Week10!D84+Week11!D101+Week12!D101+Week13!D101+Week14!D101+Week15!D101+Week16!D101+Week17!D101+Week18!D101+Week19!D101+Week20!D101+Week21!D101+Week22!D101+Week23!D101+Week24!D101+Week25!D101+Week26!D101+Week27!D101+Week28!D101</f>
        <v>10</v>
      </c>
      <c r="E62" s="60">
        <f>'Sept 24'!E84+'Oct 1'!E84+'Oct 8'!E83+'Oct 15'!E83+'Oct 22'!E84+'Oct 29'!E84+Week7!E84+Week8!E83+Week9!E84+Week10!E84+Week11!E101+Week12!E101+Week13!E101+Week14!E101+Week15!E101+Week16!E101+Week17!E101+Week18!E101+Week19!E101+Week20!E101+Week21!E101+Week22!E101+Week23!E101+Week24!E101+Week25!E101+Week26!E101+Week27!E101+Week28!E101</f>
        <v>6</v>
      </c>
      <c r="F62" s="60">
        <f>'Sept 24'!F84+'Oct 1'!F84+'Oct 8'!F83+'Oct 15'!F83+'Oct 22'!F84+'Oct 29'!F84+Week7!F84+Week8!F83+Week9!F84+Week10!F84+Week11!F101+Week12!F101+Week13!F101+Week14!F101+Week15!F101+Week16!F101+Week17!F101+Week18!F101+Week19!F101+Week20!F101+Week21!F101+Week22!F101+Week23!F101+Week24!F101+Week25!F101+Week26!F101+Week27!F101+Week28!F101</f>
        <v>4</v>
      </c>
      <c r="G62" s="60">
        <f>'Sept 24'!G84+'Oct 1'!G84+'Oct 8'!G83+'Oct 15'!G83+'Oct 22'!G84+'Oct 29'!G84+Week7!G84+Week8!G83+Week9!G84+Week10!G84+Week11!G101+Week12!G101+Week13!G101+Week14!G101+Week15!G101+Week16!G101+Week17!G101+Week18!G101+Week19!G101+Week20!G101+Week21!G101+Week22!G101+Week23!G101+Week24!G101+Week25!G101+Week26!G101+Week27!G101+Week28!G101</f>
        <v>82</v>
      </c>
      <c r="H62" s="60">
        <f>'Sept 24'!H84+'Oct 1'!H84+'Oct 8'!H83+'Oct 15'!H83+'Oct 22'!H84+'Oct 29'!H84+Week7!H84+Week8!H83+Week9!H84+Week10!H84+Week11!H101+Week12!H101+Week13!H101+Week14!H101+Week15!H101+Week16!H101+Week17!H101+Week18!H101+Week19!H101+Week20!H101+Week21!H101+Week22!H101+Week23!H101+Week24!H101+Week25!H101+Week26!H101+Week27!H101+Week28!H101</f>
        <v>0</v>
      </c>
      <c r="I62" s="60">
        <f>'Sept 24'!I84+'Oct 1'!I84+'Oct 8'!I83+'Oct 15'!I83+'Oct 22'!I84+'Oct 29'!I84+Week7!I84+Week8!I83+Week9!I84+Week10!I84+Week11!I101+Week12!I101+Week13!I101+Week14!I101+Week15!I101+Week16!I101+Week17!I101+Week18!I101+Week19!I101+Week20!I101+Week21!I101+Week22!I101+Week23!I101+Week24!I101+Week25!I101+Week26!I101+Week27!I101+Week28!I101</f>
        <v>0</v>
      </c>
      <c r="J62" s="61">
        <f t="shared" si="1"/>
        <v>8.1999999999999993</v>
      </c>
      <c r="K62" s="62"/>
      <c r="L62" s="63"/>
    </row>
    <row r="63" spans="1:12">
      <c r="A63" s="59" t="str">
        <f>'Sept 24'!A85</f>
        <v>Jim</v>
      </c>
      <c r="B63" s="59" t="str">
        <f>'Sept 24'!B85</f>
        <v>Cogliati</v>
      </c>
      <c r="C63" s="59" t="str">
        <f>'Sept 24'!C85</f>
        <v>Shark Bandits</v>
      </c>
      <c r="D63" s="60">
        <f>'Sept 24'!D85+'Oct 1'!D85+'Oct 8'!D84+'Oct 15'!D84+'Oct 22'!D85+'Oct 29'!D85+Week7!D85+Week8!D84+Week9!D85+Week10!D85+Week11!D102+Week12!D102+Week13!D102+Week14!D102+Week15!D102+Week16!D102+Week17!D102+Week18!D102+Week19!D102+Week20!D102+Week21!D102+Week22!D102+Week23!D102+Week24!D102+Week25!D102+Week26!D102+Week27!D102+Week28!D102</f>
        <v>10</v>
      </c>
      <c r="E63" s="60">
        <f>'Sept 24'!E85+'Oct 1'!E85+'Oct 8'!E84+'Oct 15'!E84+'Oct 22'!E85+'Oct 29'!E85+Week7!E85+Week8!E84+Week9!E85+Week10!E85+Week11!E102+Week12!E102+Week13!E102+Week14!E102+Week15!E102+Week16!E102+Week17!E102+Week18!E102+Week19!E102+Week20!E102+Week21!E102+Week22!E102+Week23!E102+Week24!E102+Week25!E102+Week26!E102+Week27!E102+Week28!E102</f>
        <v>8</v>
      </c>
      <c r="F63" s="60">
        <f>'Sept 24'!F85+'Oct 1'!F85+'Oct 8'!F84+'Oct 15'!F84+'Oct 22'!F85+'Oct 29'!F85+Week7!F85+Week8!F84+Week9!F85+Week10!F85+Week11!F102+Week12!F102+Week13!F102+Week14!F102+Week15!F102+Week16!F102+Week17!F102+Week18!F102+Week19!F102+Week20!F102+Week21!F102+Week22!F102+Week23!F102+Week24!F102+Week25!F102+Week26!F102+Week27!F102+Week28!F102</f>
        <v>2</v>
      </c>
      <c r="G63" s="60">
        <f>'Sept 24'!G85+'Oct 1'!G85+'Oct 8'!G84+'Oct 15'!G84+'Oct 22'!G85+'Oct 29'!G85+Week7!G85+Week8!G84+Week9!G85+Week10!G85+Week11!G102+Week12!G102+Week13!G102+Week14!G102+Week15!G102+Week16!G102+Week17!G102+Week18!G102+Week19!G102+Week20!G102+Week21!G102+Week22!G102+Week23!G102+Week24!G102+Week25!G102+Week26!G102+Week27!G102+Week28!G102</f>
        <v>93</v>
      </c>
      <c r="H63" s="60">
        <f>'Sept 24'!H85+'Oct 1'!H85+'Oct 8'!H84+'Oct 15'!H84+'Oct 22'!H85+'Oct 29'!H85+Week7!H85+Week8!H84+Week9!H85+Week10!H85+Week11!H102+Week12!H102+Week13!H102+Week14!H102+Week15!H102+Week16!H102+Week17!H102+Week18!H102+Week19!H102+Week20!H102+Week21!H102+Week22!H102+Week23!H102+Week24!H102+Week25!H102+Week26!H102+Week27!H102+Week28!H102</f>
        <v>0</v>
      </c>
      <c r="I63" s="60">
        <f>'Sept 24'!I85+'Oct 1'!I85+'Oct 8'!I84+'Oct 15'!I84+'Oct 22'!I85+'Oct 29'!I85+Week7!I85+Week8!I84+Week9!I85+Week10!I85+Week11!I102+Week12!I102+Week13!I102+Week14!I102+Week15!I102+Week16!I102+Week17!I102+Week18!I102+Week19!I102+Week20!I102+Week21!I102+Week22!I102+Week23!I102+Week24!I102+Week25!I102+Week26!I102+Week27!I102+Week28!I102</f>
        <v>0</v>
      </c>
      <c r="J63" s="61">
        <f t="shared" si="1"/>
        <v>9.3000000000000007</v>
      </c>
      <c r="K63" s="62"/>
      <c r="L63" s="63"/>
    </row>
    <row r="64" spans="1:12">
      <c r="A64" s="59" t="str">
        <f>'Sept 24'!A86</f>
        <v>Rob</v>
      </c>
      <c r="B64" s="59" t="str">
        <f>'Sept 24'!B86</f>
        <v>Liburdi</v>
      </c>
      <c r="C64" s="59" t="str">
        <f>'Sept 24'!C86</f>
        <v>F Wednesdays</v>
      </c>
      <c r="D64" s="60">
        <f>'Sept 24'!D86+'Oct 1'!D86+'Oct 8'!D85+'Oct 15'!D85+'Oct 22'!D86+'Oct 29'!D86+Week7!D86+Week8!D85+Week9!D86+Week10!D86+Week11!D103+Week12!D103+Week13!D103+Week14!D103+Week15!D103+Week16!D103+Week17!D103+Week18!D103+Week19!D103+Week20!D103+Week21!D103+Week22!D103+Week23!D103+Week24!D103+Week25!D103+Week26!D103+Week27!D103+Week28!D103</f>
        <v>10</v>
      </c>
      <c r="E64" s="60">
        <f>'Sept 24'!E86+'Oct 1'!E86+'Oct 8'!E85+'Oct 15'!E85+'Oct 22'!E86+'Oct 29'!E86+Week7!E86+Week8!E85+Week9!E86+Week10!E86+Week11!E103+Week12!E103+Week13!E103+Week14!E103+Week15!E103+Week16!E103+Week17!E103+Week18!E103+Week19!E103+Week20!E103+Week21!E103+Week22!E103+Week23!E103+Week24!E103+Week25!E103+Week26!E103+Week27!E103+Week28!E103</f>
        <v>2</v>
      </c>
      <c r="F64" s="60">
        <f>'Sept 24'!F86+'Oct 1'!F86+'Oct 8'!F85+'Oct 15'!F85+'Oct 22'!F86+'Oct 29'!F86+Week7!F86+Week8!F85+Week9!F86+Week10!F86+Week11!F103+Week12!F103+Week13!F103+Week14!F103+Week15!F103+Week16!F103+Week17!F103+Week18!F103+Week19!F103+Week20!F103+Week21!F103+Week22!F103+Week23!F103+Week24!F103+Week25!F103+Week26!F103+Week27!F103+Week28!F103</f>
        <v>8</v>
      </c>
      <c r="G64" s="60">
        <f>'Sept 24'!G86+'Oct 1'!G86+'Oct 8'!G85+'Oct 15'!G85+'Oct 22'!G86+'Oct 29'!G86+Week7!G86+Week8!G85+Week9!G86+Week10!G86+Week11!G103+Week12!G103+Week13!G103+Week14!G103+Week15!G103+Week16!G103+Week17!G103+Week18!G103+Week19!G103+Week20!G103+Week21!G103+Week22!G103+Week23!G103+Week24!G103+Week25!G103+Week26!G103+Week27!G103+Week28!G103</f>
        <v>58</v>
      </c>
      <c r="H64" s="60">
        <f>'Sept 24'!H86+'Oct 1'!H86+'Oct 8'!H85+'Oct 15'!H85+'Oct 22'!H86+'Oct 29'!H86+Week7!H86+Week8!H85+Week9!H86+Week10!H86+Week11!H103+Week12!H103+Week13!H103+Week14!H103+Week15!H103+Week16!H103+Week17!H103+Week18!H103+Week19!H103+Week20!H103+Week21!H103+Week22!H103+Week23!H103+Week24!H103+Week25!H103+Week26!H103+Week27!H103+Week28!H103</f>
        <v>0</v>
      </c>
      <c r="I64" s="60">
        <f>'Sept 24'!I86+'Oct 1'!I86+'Oct 8'!I85+'Oct 15'!I85+'Oct 22'!I86+'Oct 29'!I86+Week7!I86+Week8!I85+Week9!I86+Week10!I86+Week11!I103+Week12!I103+Week13!I103+Week14!I103+Week15!I103+Week16!I103+Week17!I103+Week18!I103+Week19!I103+Week20!I103+Week21!I103+Week22!I103+Week23!I103+Week24!I103+Week25!I103+Week26!I103+Week27!I103+Week28!I103</f>
        <v>0</v>
      </c>
      <c r="J64" s="61">
        <f t="shared" si="1"/>
        <v>5.8</v>
      </c>
      <c r="K64" s="62"/>
      <c r="L64" s="63"/>
    </row>
    <row r="65" spans="1:12">
      <c r="A65" s="59" t="str">
        <f>'Sept 24'!A87</f>
        <v>Dennis</v>
      </c>
      <c r="B65" s="59" t="str">
        <f>'Sept 24'!B87</f>
        <v>Farnham</v>
      </c>
      <c r="C65" s="59">
        <f>'Sept 24'!C87</f>
        <v>0</v>
      </c>
      <c r="D65" s="60">
        <f>'Sept 24'!D87+'Oct 1'!D87+'Oct 8'!D86+'Oct 15'!D86+'Oct 22'!D87+'Oct 29'!D87+Week7!D87+Week8!D86+Week9!D87+Week10!D87+Week11!D104+Week12!D104+Week13!D104+Week14!D104+Week15!D104+Week16!D104+Week17!D104+Week18!D104+Week19!D104+Week20!D104+Week21!D104+Week22!D104+Week23!D104+Week24!D104+Week25!D104+Week26!D104+Week27!D104+Week28!D104</f>
        <v>5</v>
      </c>
      <c r="E65" s="60">
        <f>'Sept 24'!E87+'Oct 1'!E87+'Oct 8'!E86+'Oct 15'!E86+'Oct 22'!E87+'Oct 29'!E87+Week7!E87+Week8!E86+Week9!E87+Week10!E87+Week11!E104+Week12!E104+Week13!E104+Week14!E104+Week15!E104+Week16!E104+Week17!E104+Week18!E104+Week19!E104+Week20!E104+Week21!E104+Week22!E104+Week23!E104+Week24!E104+Week25!E104+Week26!E104+Week27!E104+Week28!E104</f>
        <v>3</v>
      </c>
      <c r="F65" s="60">
        <f>'Sept 24'!F87+'Oct 1'!F87+'Oct 8'!F86+'Oct 15'!F86+'Oct 22'!F87+'Oct 29'!F87+Week7!F87+Week8!F86+Week9!F87+Week10!F87+Week11!F104+Week12!F104+Week13!F104+Week14!F104+Week15!F104+Week16!F104+Week17!F104+Week18!F104+Week19!F104+Week20!F104+Week21!F104+Week22!F104+Week23!F104+Week24!F104+Week25!F104+Week26!F104+Week27!F104+Week28!F104</f>
        <v>2</v>
      </c>
      <c r="G65" s="60">
        <f>'Sept 24'!G87+'Oct 1'!G87+'Oct 8'!G86+'Oct 15'!G86+'Oct 22'!G87+'Oct 29'!G87+Week7!G87+Week8!G86+Week9!G87+Week10!G87+Week11!G104+Week12!G104+Week13!G104+Week14!G104+Week15!G104+Week16!G104+Week17!G104+Week18!G104+Week19!G104+Week20!G104+Week21!G104+Week22!G104+Week23!G104+Week24!G104+Week25!G104+Week26!G104+Week27!G104+Week28!G104</f>
        <v>43</v>
      </c>
      <c r="H65" s="60">
        <f>'Sept 24'!H87+'Oct 1'!H87+'Oct 8'!H86+'Oct 15'!H86+'Oct 22'!H87+'Oct 29'!H87+Week7!H87+Week8!H86+Week9!H87+Week10!H87+Week11!H104+Week12!H104+Week13!H104+Week14!H104+Week15!H104+Week16!H104+Week17!H104+Week18!H104+Week19!H104+Week20!H104+Week21!H104+Week22!H104+Week23!H104+Week24!H104+Week25!H104+Week26!H104+Week27!H104+Week28!H104</f>
        <v>0</v>
      </c>
      <c r="I65" s="60">
        <f>'Sept 24'!I87+'Oct 1'!I87+'Oct 8'!I86+'Oct 15'!I86+'Oct 22'!I87+'Oct 29'!I87+Week7!I87+Week8!I86+Week9!I87+Week10!I87+Week11!I104+Week12!I104+Week13!I104+Week14!I104+Week15!I104+Week16!I104+Week17!I104+Week18!I104+Week19!I104+Week20!I104+Week21!I104+Week22!I104+Week23!I104+Week24!I104+Week25!I104+Week26!I104+Week27!I104+Week28!I104</f>
        <v>0</v>
      </c>
      <c r="J65" s="61">
        <f t="shared" si="1"/>
        <v>8.6</v>
      </c>
      <c r="K65" s="62"/>
      <c r="L65" s="63"/>
    </row>
    <row r="66" spans="1:12">
      <c r="A66" s="59" t="str">
        <f>'Sept 24'!A88</f>
        <v>Joe</v>
      </c>
      <c r="B66" s="59" t="str">
        <f>'Sept 24'!B88</f>
        <v>Lizzi</v>
      </c>
      <c r="C66" s="59" t="str">
        <f>'Sept 24'!C88</f>
        <v>Broken Styx</v>
      </c>
      <c r="D66" s="60">
        <f>'Sept 24'!D88+'Oct 1'!D88+'Oct 8'!D87+'Oct 15'!D87+'Oct 22'!D88+'Oct 29'!D88+Week7!D88+Week8!D87+Week9!D88+Week10!D88+Week11!D105+Week12!D105+Week13!D105+Week14!D105+Week15!D105+Week16!D105+Week17!D105+Week18!D105+Week19!D105+Week20!D105+Week21!D105+Week22!D105+Week23!D105+Week24!D105+Week25!D105+Week26!D105+Week27!D105+Week28!D105</f>
        <v>5</v>
      </c>
      <c r="E66" s="60">
        <f>'Sept 24'!E88+'Oct 1'!E88+'Oct 8'!E87+'Oct 15'!E87+'Oct 22'!E88+'Oct 29'!E88+Week7!E88+Week8!E87+Week9!E88+Week10!E88+Week11!E105+Week12!E105+Week13!E105+Week14!E105+Week15!E105+Week16!E105+Week17!E105+Week18!E105+Week19!E105+Week20!E105+Week21!E105+Week22!E105+Week23!E105+Week24!E105+Week25!E105+Week26!E105+Week27!E105+Week28!E105</f>
        <v>3</v>
      </c>
      <c r="F66" s="60">
        <f>'Sept 24'!F88+'Oct 1'!F88+'Oct 8'!F87+'Oct 15'!F87+'Oct 22'!F88+'Oct 29'!F88+Week7!F88+Week8!F87+Week9!F88+Week10!F88+Week11!F105+Week12!F105+Week13!F105+Week14!F105+Week15!F105+Week16!F105+Week17!F105+Week18!F105+Week19!F105+Week20!F105+Week21!F105+Week22!F105+Week23!F105+Week24!F105+Week25!F105+Week26!F105+Week27!F105+Week28!F105</f>
        <v>2</v>
      </c>
      <c r="G66" s="60">
        <f>'Sept 24'!G88+'Oct 1'!G88+'Oct 8'!G87+'Oct 15'!G87+'Oct 22'!G88+'Oct 29'!G88+Week7!G88+Week8!G87+Week9!G88+Week10!G88+Week11!G105+Week12!G105+Week13!G105+Week14!G105+Week15!G105+Week16!G105+Week17!G105+Week18!G105+Week19!G105+Week20!G105+Week21!G105+Week22!G105+Week23!G105+Week24!G105+Week25!G105+Week26!G105+Week27!G105+Week28!G105</f>
        <v>41</v>
      </c>
      <c r="H66" s="60">
        <f>'Sept 24'!H88+'Oct 1'!H88+'Oct 8'!H87+'Oct 15'!H87+'Oct 22'!H88+'Oct 29'!H88+Week7!H88+Week8!H87+Week9!H88+Week10!H88+Week11!H105+Week12!H105+Week13!H105+Week14!H105+Week15!H105+Week16!H105+Week17!H105+Week18!H105+Week19!H105+Week20!H105+Week21!H105+Week22!H105+Week23!H105+Week24!H105+Week25!H105+Week26!H105+Week27!H105+Week28!H105</f>
        <v>0</v>
      </c>
      <c r="I66" s="60">
        <f>'Sept 24'!I88+'Oct 1'!I88+'Oct 8'!I87+'Oct 15'!I87+'Oct 22'!I88+'Oct 29'!I88+Week7!I88+Week8!I87+Week9!I88+Week10!I88+Week11!I105+Week12!I105+Week13!I105+Week14!I105+Week15!I105+Week16!I105+Week17!I105+Week18!I105+Week19!I105+Week20!I105+Week21!I105+Week22!I105+Week23!I105+Week24!I105+Week25!I105+Week26!I105+Week27!I105+Week28!I105</f>
        <v>0</v>
      </c>
      <c r="J66" s="61">
        <f t="shared" si="1"/>
        <v>8.1999999999999993</v>
      </c>
      <c r="K66" s="62"/>
      <c r="L66" s="63"/>
    </row>
    <row r="67" spans="1:12">
      <c r="A67" s="59" t="str">
        <f>'Sept 24'!A89</f>
        <v>Gabby</v>
      </c>
      <c r="B67" s="59">
        <f>'Sept 24'!B89</f>
        <v>0</v>
      </c>
      <c r="C67" s="59" t="str">
        <f>'Sept 24'!C89</f>
        <v>Bastoni</v>
      </c>
      <c r="D67" s="60">
        <f>'Sept 24'!D89+'Oct 1'!D89+'Oct 8'!D88+'Oct 15'!D88+'Oct 22'!D89+'Oct 29'!D89+Week7!D89+Week8!D88+Week9!D89+Week10!D89+Week11!D106+Week12!D106+Week13!D106+Week14!D106+Week15!D106+Week16!D106+Week17!D106+Week18!D106+Week19!D106+Week20!D106+Week21!D106+Week22!D106+Week23!D106+Week24!D106+Week25!D106+Week26!D106+Week27!D106+Week28!D106</f>
        <v>5</v>
      </c>
      <c r="E67" s="60">
        <f>'Sept 24'!E89+'Oct 1'!E89+'Oct 8'!E88+'Oct 15'!E88+'Oct 22'!E89+'Oct 29'!E89+Week7!E89+Week8!E88+Week9!E89+Week10!E89+Week11!E106+Week12!E106+Week13!E106+Week14!E106+Week15!E106+Week16!E106+Week17!E106+Week18!E106+Week19!E106+Week20!E106+Week21!E106+Week22!E106+Week23!E106+Week24!E106+Week25!E106+Week26!E106+Week27!E106+Week28!E106</f>
        <v>3</v>
      </c>
      <c r="F67" s="60">
        <f>'Sept 24'!F89+'Oct 1'!F89+'Oct 8'!F88+'Oct 15'!F88+'Oct 22'!F89+'Oct 29'!F89+Week7!F89+Week8!F88+Week9!F89+Week10!F89+Week11!F106+Week12!F106+Week13!F106+Week14!F106+Week15!F106+Week16!F106+Week17!F106+Week18!F106+Week19!F106+Week20!F106+Week21!F106+Week22!F106+Week23!F106+Week24!F106+Week25!F106+Week26!F106+Week27!F106+Week28!F106</f>
        <v>2</v>
      </c>
      <c r="G67" s="60">
        <f>'Sept 24'!G89+'Oct 1'!G89+'Oct 8'!G88+'Oct 15'!G88+'Oct 22'!G89+'Oct 29'!G89+Week7!G89+Week8!G88+Week9!G89+Week10!G89+Week11!G106+Week12!G106+Week13!G106+Week14!G106+Week15!G106+Week16!G106+Week17!G106+Week18!G106+Week19!G106+Week20!G106+Week21!G106+Week22!G106+Week23!G106+Week24!G106+Week25!G106+Week26!G106+Week27!G106+Week28!G106</f>
        <v>36</v>
      </c>
      <c r="H67" s="60">
        <f>'Sept 24'!H89+'Oct 1'!H89+'Oct 8'!H88+'Oct 15'!H88+'Oct 22'!H89+'Oct 29'!H89+Week7!H89+Week8!H88+Week9!H89+Week10!H89+Week11!H106+Week12!H106+Week13!H106+Week14!H106+Week15!H106+Week16!H106+Week17!H106+Week18!H106+Week19!H106+Week20!H106+Week21!H106+Week22!H106+Week23!H106+Week24!H106+Week25!H106+Week26!H106+Week27!H106+Week28!H106</f>
        <v>0</v>
      </c>
      <c r="I67" s="60">
        <f>'Sept 24'!I89+'Oct 1'!I89+'Oct 8'!I88+'Oct 15'!I88+'Oct 22'!I89+'Oct 29'!I89+Week7!I89+Week8!I88+Week9!I89+Week10!I89+Week11!I106+Week12!I106+Week13!I106+Week14!I106+Week15!I106+Week16!I106+Week17!I106+Week18!I106+Week19!I106+Week20!I106+Week21!I106+Week22!I106+Week23!I106+Week24!I106+Week25!I106+Week26!I106+Week27!I106+Week28!I106</f>
        <v>0</v>
      </c>
      <c r="J67" s="61">
        <f t="shared" si="1"/>
        <v>7.2</v>
      </c>
      <c r="K67" s="62"/>
      <c r="L67" s="63"/>
    </row>
    <row r="68" spans="1:12">
      <c r="A68" s="59">
        <f>'Sept 24'!A90</f>
        <v>0</v>
      </c>
      <c r="B68" s="59">
        <f>'Sept 24'!B90</f>
        <v>0</v>
      </c>
      <c r="C68" s="59">
        <f>'Sept 24'!C90</f>
        <v>0</v>
      </c>
      <c r="D68" s="60">
        <f>'Sept 24'!D90+'Oct 1'!D90+'Oct 8'!D89+'Oct 15'!D89+'Oct 22'!D90+'Oct 29'!D90+Week7!D90+Week8!D89+Week9!D90+Week10!D90+Week11!D107+Week12!D107+Week13!D107+Week14!D107+Week15!D107+Week16!D107+Week17!D107+Week18!D107+Week19!D107+Week20!D107+Week21!D107+Week22!D107+Week23!D107+Week24!D107+Week25!D107+Week26!D107+Week27!D107+Week28!D107</f>
        <v>0</v>
      </c>
      <c r="E68" s="60">
        <f>'Sept 24'!E90+'Oct 1'!E90+'Oct 8'!E89+'Oct 15'!E89+'Oct 22'!E90+'Oct 29'!E90+Week7!E90+Week8!E89+Week9!E90+Week10!E90+Week11!E107+Week12!E107+Week13!E107+Week14!E107+Week15!E107+Week16!E107+Week17!E107+Week18!E107+Week19!E107+Week20!E107+Week21!E107+Week22!E107+Week23!E107+Week24!E107+Week25!E107+Week26!E107+Week27!E107+Week28!E107</f>
        <v>0</v>
      </c>
      <c r="F68" s="60">
        <f>'Sept 24'!F90+'Oct 1'!F90+'Oct 8'!F89+'Oct 15'!F89+'Oct 22'!F90+'Oct 29'!F90+Week7!F90+Week8!F89+Week9!F90+Week10!F90+Week11!F107+Week12!F107+Week13!F107+Week14!F107+Week15!F107+Week16!F107+Week17!F107+Week18!F107+Week19!F107+Week20!F107+Week21!F107+Week22!F107+Week23!F107+Week24!F107+Week25!F107+Week26!F107+Week27!F107+Week28!F107</f>
        <v>0</v>
      </c>
      <c r="G68" s="60">
        <f>'Sept 24'!G90+'Oct 1'!G90+'Oct 8'!G89+'Oct 15'!G89+'Oct 22'!G90+'Oct 29'!G90+Week7!G90+Week8!G89+Week9!G90+Week10!G90+Week11!G107+Week12!G107+Week13!G107+Week14!G107+Week15!G107+Week16!G107+Week17!G107+Week18!G107+Week19!G107+Week20!G107+Week21!G107+Week22!G107+Week23!G107+Week24!G107+Week25!G107+Week26!G107+Week27!G107+Week28!G107</f>
        <v>0</v>
      </c>
      <c r="H68" s="60">
        <f>'Sept 24'!H90+'Oct 1'!H90+'Oct 8'!H89+'Oct 15'!H89+'Oct 22'!H90+'Oct 29'!H90+Week7!H90+Week8!H89+Week9!H90+Week10!H90+Week11!H107+Week12!H107+Week13!H107+Week14!H107+Week15!H107+Week16!H107+Week17!H107+Week18!H107+Week19!H107+Week20!H107+Week21!H107+Week22!H107+Week23!H107+Week24!H107+Week25!H107+Week26!H107+Week27!H107+Week28!H107</f>
        <v>0</v>
      </c>
      <c r="I68" s="60">
        <f>'Sept 24'!I90+'Oct 1'!I90+'Oct 8'!I89+'Oct 15'!I89+'Oct 22'!I90+'Oct 29'!I90+Week7!I90+Week8!I89+Week9!I90+Week10!I90+Week11!I107+Week12!I107+Week13!I107+Week14!I107+Week15!I107+Week16!I107+Week17!I107+Week18!I107+Week19!I107+Week20!I107+Week21!I107+Week22!I107+Week23!I107+Week24!I107+Week25!I107+Week26!I107+Week27!I107+Week28!I107</f>
        <v>0</v>
      </c>
      <c r="J68" s="61">
        <f t="shared" si="1"/>
        <v>0</v>
      </c>
      <c r="K68" s="62"/>
      <c r="L68" s="63"/>
    </row>
    <row r="69" spans="1:12">
      <c r="A69" s="59">
        <f>'Sept 24'!A91</f>
        <v>0</v>
      </c>
      <c r="B69" s="59">
        <f>'Sept 24'!B91</f>
        <v>0</v>
      </c>
      <c r="C69" s="59">
        <f>'Sept 24'!C91</f>
        <v>0</v>
      </c>
      <c r="D69" s="60">
        <f>'Sept 24'!D91+'Oct 1'!D91+'Oct 8'!D90+'Oct 15'!D90+'Oct 22'!D91+'Oct 29'!D91+Week7!D91+Week8!D90+Week9!D91+Week10!D91+Week11!D108+Week12!D108+Week13!D108+Week14!D108+Week15!D108+Week16!D108+Week17!D108+Week18!D108+Week19!D108+Week20!D108+Week21!D108+Week22!D108+Week23!D108+Week24!D108+Week25!D108+Week26!D108+Week27!D108+Week28!D108</f>
        <v>0</v>
      </c>
      <c r="E69" s="60">
        <f>'Sept 24'!E91+'Oct 1'!E91+'Oct 8'!E90+'Oct 15'!E90+'Oct 22'!E91+'Oct 29'!E91+Week7!E91+Week8!E90+Week9!E91+Week10!E91+Week11!E108+Week12!E108+Week13!E108+Week14!E108+Week15!E108+Week16!E108+Week17!E108+Week18!E108+Week19!E108+Week20!E108+Week21!E108+Week22!E108+Week23!E108+Week24!E108+Week25!E108+Week26!E108+Week27!E108+Week28!E108</f>
        <v>0</v>
      </c>
      <c r="F69" s="60">
        <f>'Sept 24'!F91+'Oct 1'!F91+'Oct 8'!F90+'Oct 15'!F90+'Oct 22'!F91+'Oct 29'!F91+Week7!F91+Week8!F90+Week9!F91+Week10!F91+Week11!F108+Week12!F108+Week13!F108+Week14!F108+Week15!F108+Week16!F108+Week17!F108+Week18!F108+Week19!F108+Week20!F108+Week21!F108+Week22!F108+Week23!F108+Week24!F108+Week25!F108+Week26!F108+Week27!F108+Week28!F108</f>
        <v>0</v>
      </c>
      <c r="G69" s="60">
        <f>'Sept 24'!G91+'Oct 1'!G91+'Oct 8'!G90+'Oct 15'!G90+'Oct 22'!G91+'Oct 29'!G91+Week7!G91+Week8!G90+Week9!G91+Week10!G91+Week11!G108+Week12!G108+Week13!G108+Week14!G108+Week15!G108+Week16!G108+Week17!G108+Week18!G108+Week19!G108+Week20!G108+Week21!G108+Week22!G108+Week23!G108+Week24!G108+Week25!G108+Week26!G108+Week27!G108+Week28!G108</f>
        <v>0</v>
      </c>
      <c r="H69" s="60">
        <f>'Sept 24'!H91+'Oct 1'!H91+'Oct 8'!H90+'Oct 15'!H90+'Oct 22'!H91+'Oct 29'!H91+Week7!H91+Week8!H90+Week9!H91+Week10!H91+Week11!H108+Week12!H108+Week13!H108+Week14!H108+Week15!H108+Week16!H108+Week17!H108+Week18!H108+Week19!H108+Week20!H108+Week21!H108+Week22!H108+Week23!H108+Week24!H108+Week25!H108+Week26!H108+Week27!H108+Week28!H108</f>
        <v>0</v>
      </c>
      <c r="I69" s="60">
        <f>'Sept 24'!I91+'Oct 1'!I91+'Oct 8'!I90+'Oct 15'!I90+'Oct 22'!I91+'Oct 29'!I91+Week7!I91+Week8!I90+Week9!I91+Week10!I91+Week11!I108+Week12!I108+Week13!I108+Week14!I108+Week15!I108+Week16!I108+Week17!I108+Week18!I108+Week19!I108+Week20!I108+Week21!I108+Week22!I108+Week23!I108+Week24!I108+Week25!I108+Week26!I108+Week27!I108+Week28!I108</f>
        <v>0</v>
      </c>
      <c r="J69" s="61">
        <f t="shared" si="1"/>
        <v>0</v>
      </c>
      <c r="K69" s="62"/>
      <c r="L69" s="63"/>
    </row>
    <row r="70" spans="1:12">
      <c r="A70" s="59">
        <f>'Sept 24'!A92</f>
        <v>0</v>
      </c>
      <c r="B70" s="59">
        <f>'Sept 24'!B92</f>
        <v>0</v>
      </c>
      <c r="C70" s="59">
        <f>'Sept 24'!C92</f>
        <v>0</v>
      </c>
      <c r="D70" s="60">
        <f>'Sept 24'!D92+'Oct 1'!D92+'Oct 8'!D91+'Oct 15'!D91+'Oct 22'!D92+'Oct 29'!D92+Week7!D92+Week8!D91+Week9!D92+Week10!D92+Week11!D109+Week12!D109+Week13!D109+Week14!D109+Week15!D109+Week16!D109+Week17!D109+Week18!D109+Week19!D109+Week20!D109+Week21!D109+Week22!D109+Week23!D109+Week24!D109+Week25!D109+Week26!D109+Week27!D109+Week28!D109</f>
        <v>0</v>
      </c>
      <c r="E70" s="60">
        <f>'Sept 24'!E92+'Oct 1'!E92+'Oct 8'!E91+'Oct 15'!E91+'Oct 22'!E92+'Oct 29'!E92+Week7!E92+Week8!E91+Week9!E92+Week10!E92+Week11!E109+Week12!E109+Week13!E109+Week14!E109+Week15!E109+Week16!E109+Week17!E109+Week18!E109+Week19!E109+Week20!E109+Week21!E109+Week22!E109+Week23!E109+Week24!E109+Week25!E109+Week26!E109+Week27!E109+Week28!E109</f>
        <v>0</v>
      </c>
      <c r="F70" s="60">
        <f>'Sept 24'!F92+'Oct 1'!F92+'Oct 8'!F91+'Oct 15'!F91+'Oct 22'!F92+'Oct 29'!F92+Week7!F92+Week8!F91+Week9!F92+Week10!F92+Week11!F109+Week12!F109+Week13!F109+Week14!F109+Week15!F109+Week16!F109+Week17!F109+Week18!F109+Week19!F109+Week20!F109+Week21!F109+Week22!F109+Week23!F109+Week24!F109+Week25!F109+Week26!F109+Week27!F109+Week28!F109</f>
        <v>0</v>
      </c>
      <c r="G70" s="60">
        <f>'Sept 24'!G92+'Oct 1'!G92+'Oct 8'!G91+'Oct 15'!G91+'Oct 22'!G92+'Oct 29'!G92+Week7!G92+Week8!G91+Week9!G92+Week10!G92+Week11!G109+Week12!G109+Week13!G109+Week14!G109+Week15!G109+Week16!G109+Week17!G109+Week18!G109+Week19!G109+Week20!G109+Week21!G109+Week22!G109+Week23!G109+Week24!G109+Week25!G109+Week26!G109+Week27!G109+Week28!G109</f>
        <v>0</v>
      </c>
      <c r="H70" s="60">
        <f>'Sept 24'!H92+'Oct 1'!H92+'Oct 8'!H91+'Oct 15'!H91+'Oct 22'!H92+'Oct 29'!H92+Week7!H92+Week8!H91+Week9!H92+Week10!H92+Week11!H109+Week12!H109+Week13!H109+Week14!H109+Week15!H109+Week16!H109+Week17!H109+Week18!H109+Week19!H109+Week20!H109+Week21!H109+Week22!H109+Week23!H109+Week24!H109+Week25!H109+Week26!H109+Week27!H109+Week28!H109</f>
        <v>0</v>
      </c>
      <c r="I70" s="60">
        <f>'Sept 24'!I92+'Oct 1'!I92+'Oct 8'!I91+'Oct 15'!I91+'Oct 22'!I92+'Oct 29'!I92+Week7!I92+Week8!I91+Week9!I92+Week10!I92+Week11!I109+Week12!I109+Week13!I109+Week14!I109+Week15!I109+Week16!I109+Week17!I109+Week18!I109+Week19!I109+Week20!I109+Week21!I109+Week22!I109+Week23!I109+Week24!I109+Week25!I109+Week26!I109+Week27!I109+Week28!I109</f>
        <v>0</v>
      </c>
      <c r="J70" s="61">
        <f t="shared" si="1"/>
        <v>0</v>
      </c>
      <c r="K70" s="62"/>
      <c r="L70" s="63"/>
    </row>
    <row r="71" spans="1:12">
      <c r="A71" s="59">
        <f>'Sept 24'!A93</f>
        <v>0</v>
      </c>
      <c r="B71" s="59">
        <f>'Sept 24'!B93</f>
        <v>0</v>
      </c>
      <c r="C71" s="59">
        <f>'Sept 24'!C93</f>
        <v>0</v>
      </c>
      <c r="D71" s="60">
        <f>'Sept 24'!D93+'Oct 1'!D93+'Oct 8'!D92+'Oct 15'!D92+'Oct 22'!D93+'Oct 29'!D93+Week7!D93+Week8!D92+Week9!D93+Week10!D93+Week11!D110+Week12!D110+Week13!D110+Week14!D110+Week15!D110+Week16!D110+Week17!D110+Week18!D110+Week19!D110+Week20!D110+Week21!D110+Week22!D110+Week23!D110+Week24!D110+Week25!D110+Week26!D110+Week27!D110+Week28!D110</f>
        <v>0</v>
      </c>
      <c r="E71" s="60">
        <f>'Sept 24'!E93+'Oct 1'!E93+'Oct 8'!E92+'Oct 15'!E92+'Oct 22'!E93+'Oct 29'!E93+Week7!E93+Week8!E92+Week9!E93+Week10!E93+Week11!E110+Week12!E110+Week13!E110+Week14!E110+Week15!E110+Week16!E110+Week17!E110+Week18!E110+Week19!E110+Week20!E110+Week21!E110+Week22!E110+Week23!E110+Week24!E110+Week25!E110+Week26!E110+Week27!E110+Week28!E110</f>
        <v>0</v>
      </c>
      <c r="F71" s="60">
        <f>'Sept 24'!F93+'Oct 1'!F93+'Oct 8'!F92+'Oct 15'!F92+'Oct 22'!F93+'Oct 29'!F93+Week7!F93+Week8!F92+Week9!F93+Week10!F93+Week11!F110+Week12!F110+Week13!F110+Week14!F110+Week15!F110+Week16!F110+Week17!F110+Week18!F110+Week19!F110+Week20!F110+Week21!F110+Week22!F110+Week23!F110+Week24!F110+Week25!F110+Week26!F110+Week27!F110+Week28!F110</f>
        <v>0</v>
      </c>
      <c r="G71" s="60">
        <f>'Sept 24'!G93+'Oct 1'!G93+'Oct 8'!G92+'Oct 15'!G92+'Oct 22'!G93+'Oct 29'!G93+Week7!G93+Week8!G92+Week9!G93+Week10!G93+Week11!G110+Week12!G110+Week13!G110+Week14!G110+Week15!G110+Week16!G110+Week17!G110+Week18!G110+Week19!G110+Week20!G110+Week21!G110+Week22!G110+Week23!G110+Week24!G110+Week25!G110+Week26!G110+Week27!G110+Week28!G110</f>
        <v>0</v>
      </c>
      <c r="H71" s="60">
        <f>'Sept 24'!H93+'Oct 1'!H93+'Oct 8'!H92+'Oct 15'!H92+'Oct 22'!H93+'Oct 29'!H93+Week7!H93+Week8!H92+Week9!H93+Week10!H93+Week11!H110+Week12!H110+Week13!H110+Week14!H110+Week15!H110+Week16!H110+Week17!H110+Week18!H110+Week19!H110+Week20!H110+Week21!H110+Week22!H110+Week23!H110+Week24!H110+Week25!H110+Week26!H110+Week27!H110+Week28!H110</f>
        <v>0</v>
      </c>
      <c r="I71" s="60">
        <f>'Sept 24'!I93+'Oct 1'!I93+'Oct 8'!I92+'Oct 15'!I92+'Oct 22'!I93+'Oct 29'!I93+Week7!I93+Week8!I92+Week9!I93+Week10!I93+Week11!I110+Week12!I110+Week13!I110+Week14!I110+Week15!I110+Week16!I110+Week17!I110+Week18!I110+Week19!I110+Week20!I110+Week21!I110+Week22!I110+Week23!I110+Week24!I110+Week25!I110+Week26!I110+Week27!I110+Week28!I110</f>
        <v>0</v>
      </c>
      <c r="J71" s="61">
        <f t="shared" si="1"/>
        <v>0</v>
      </c>
      <c r="K71" s="62"/>
      <c r="L71" s="63"/>
    </row>
    <row r="72" spans="1:12">
      <c r="A72" s="59">
        <f>'Sept 24'!A94</f>
        <v>0</v>
      </c>
      <c r="B72" s="59">
        <f>'Sept 24'!B94</f>
        <v>0</v>
      </c>
      <c r="C72" s="59">
        <f>'Sept 24'!C94</f>
        <v>0</v>
      </c>
      <c r="D72" s="60">
        <f>'Sept 24'!D94+'Oct 1'!D94+'Oct 8'!D93+'Oct 15'!D93+'Oct 22'!D94+'Oct 29'!D94+Week7!D94+Week8!D93+Week9!D94+Week10!D94+Week11!D111+Week12!D111+Week13!D111+Week14!D111+Week15!D111+Week16!D111+Week17!D111+Week18!D111+Week19!D111+Week20!D111+Week21!D111+Week22!D111+Week23!D111+Week24!D111+Week25!D111+Week26!D111+Week27!D111+Week28!D111</f>
        <v>0</v>
      </c>
      <c r="E72" s="60">
        <f>'Sept 24'!E94+'Oct 1'!E94+'Oct 8'!E93+'Oct 15'!E93+'Oct 22'!E94+'Oct 29'!E94+Week7!E94+Week8!E93+Week9!E94+Week10!E94+Week11!E111+Week12!E111+Week13!E111+Week14!E111+Week15!E111+Week16!E111+Week17!E111+Week18!E111+Week19!E111+Week20!E111+Week21!E111+Week22!E111+Week23!E111+Week24!E111+Week25!E111+Week26!E111+Week27!E111+Week28!E111</f>
        <v>0</v>
      </c>
      <c r="F72" s="60">
        <f>'Sept 24'!F94+'Oct 1'!F94+'Oct 8'!F93+'Oct 15'!F93+'Oct 22'!F94+'Oct 29'!F94+Week7!F94+Week8!F93+Week9!F94+Week10!F94+Week11!F111+Week12!F111+Week13!F111+Week14!F111+Week15!F111+Week16!F111+Week17!F111+Week18!F111+Week19!F111+Week20!F111+Week21!F111+Week22!F111+Week23!F111+Week24!F111+Week25!F111+Week26!F111+Week27!F111+Week28!F111</f>
        <v>0</v>
      </c>
      <c r="G72" s="60">
        <f>'Sept 24'!G94+'Oct 1'!G94+'Oct 8'!G93+'Oct 15'!G93+'Oct 22'!G94+'Oct 29'!G94+Week7!G94+Week8!G93+Week9!G94+Week10!G94+Week11!G111+Week12!G111+Week13!G111+Week14!G111+Week15!G111+Week16!G111+Week17!G111+Week18!G111+Week19!G111+Week20!G111+Week21!G111+Week22!G111+Week23!G111+Week24!G111+Week25!G111+Week26!G111+Week27!G111+Week28!G111</f>
        <v>0</v>
      </c>
      <c r="H72" s="60">
        <f>'Sept 24'!H94+'Oct 1'!H94+'Oct 8'!H93+'Oct 15'!H93+'Oct 22'!H94+'Oct 29'!H94+Week7!H94+Week8!H93+Week9!H94+Week10!H94+Week11!H111+Week12!H111+Week13!H111+Week14!H111+Week15!H111+Week16!H111+Week17!H111+Week18!H111+Week19!H111+Week20!H111+Week21!H111+Week22!H111+Week23!H111+Week24!H111+Week25!H111+Week26!H111+Week27!H111+Week28!H111</f>
        <v>0</v>
      </c>
      <c r="I72" s="60">
        <f>'Sept 24'!I94+'Oct 1'!I94+'Oct 8'!I93+'Oct 15'!I93+'Oct 22'!I94+'Oct 29'!I94+Week7!I94+Week8!I93+Week9!I94+Week10!I94+Week11!I111+Week12!I111+Week13!I111+Week14!I111+Week15!I111+Week16!I111+Week17!I111+Week18!I111+Week19!I111+Week20!I111+Week21!I111+Week22!I111+Week23!I111+Week24!I111+Week25!I111+Week26!I111+Week27!I111+Week28!I111</f>
        <v>0</v>
      </c>
      <c r="J72" s="61">
        <f t="shared" si="1"/>
        <v>0</v>
      </c>
      <c r="K72" s="62"/>
      <c r="L72" s="63"/>
    </row>
    <row r="73" spans="1:12">
      <c r="A73" s="59">
        <f>'Sept 24'!A95</f>
        <v>0</v>
      </c>
      <c r="B73" s="59">
        <f>'Sept 24'!B95</f>
        <v>0</v>
      </c>
      <c r="C73" s="59">
        <f>'Sept 24'!C95</f>
        <v>0</v>
      </c>
      <c r="D73" s="60">
        <f>'Sept 24'!D95+'Oct 1'!D95+'Oct 8'!D94+'Oct 15'!D94+'Oct 22'!D95+'Oct 29'!D95+Week7!D95+Week8!D94+Week9!D95+Week10!D95+Week11!D112+Week12!D112+Week13!D112+Week14!D112+Week15!D112+Week16!D112+Week17!D112+Week18!D112+Week19!D112+Week20!D112+Week21!D112+Week22!D112+Week23!D112+Week24!D112+Week25!D112+Week26!D112+Week27!D112+Week28!D112</f>
        <v>0</v>
      </c>
      <c r="E73" s="60">
        <f>'Sept 24'!E95+'Oct 1'!E95+'Oct 8'!E94+'Oct 15'!E94+'Oct 22'!E95+'Oct 29'!E95+Week7!E95+Week8!E94+Week9!E95+Week10!E95+Week11!E112+Week12!E112+Week13!E112+Week14!E112+Week15!E112+Week16!E112+Week17!E112+Week18!E112+Week19!E112+Week20!E112+Week21!E112+Week22!E112+Week23!E112+Week24!E112+Week25!E112+Week26!E112+Week27!E112+Week28!E112</f>
        <v>0</v>
      </c>
      <c r="F73" s="60">
        <f>'Sept 24'!F95+'Oct 1'!F95+'Oct 8'!F94+'Oct 15'!F94+'Oct 22'!F95+'Oct 29'!F95+Week7!F95+Week8!F94+Week9!F95+Week10!F95+Week11!F112+Week12!F112+Week13!F112+Week14!F112+Week15!F112+Week16!F112+Week17!F112+Week18!F112+Week19!F112+Week20!F112+Week21!F112+Week22!F112+Week23!F112+Week24!F112+Week25!F112+Week26!F112+Week27!F112+Week28!F112</f>
        <v>0</v>
      </c>
      <c r="G73" s="60">
        <f>'Sept 24'!G95+'Oct 1'!G95+'Oct 8'!G94+'Oct 15'!G94+'Oct 22'!G95+'Oct 29'!G95+Week7!G95+Week8!G94+Week9!G95+Week10!G95+Week11!G112+Week12!G112+Week13!G112+Week14!G112+Week15!G112+Week16!G112+Week17!G112+Week18!G112+Week19!G112+Week20!G112+Week21!G112+Week22!G112+Week23!G112+Week24!G112+Week25!G112+Week26!G112+Week27!G112+Week28!G112</f>
        <v>0</v>
      </c>
      <c r="H73" s="60">
        <f>'Sept 24'!H95+'Oct 1'!H95+'Oct 8'!H94+'Oct 15'!H94+'Oct 22'!H95+'Oct 29'!H95+Week7!H95+Week8!H94+Week9!H95+Week10!H95+Week11!H112+Week12!H112+Week13!H112+Week14!H112+Week15!H112+Week16!H112+Week17!H112+Week18!H112+Week19!H112+Week20!H112+Week21!H112+Week22!H112+Week23!H112+Week24!H112+Week25!H112+Week26!H112+Week27!H112+Week28!H112</f>
        <v>0</v>
      </c>
      <c r="I73" s="60">
        <f>'Sept 24'!I95+'Oct 1'!I95+'Oct 8'!I94+'Oct 15'!I94+'Oct 22'!I95+'Oct 29'!I95+Week7!I95+Week8!I94+Week9!I95+Week10!I95+Week11!I112+Week12!I112+Week13!I112+Week14!I112+Week15!I112+Week16!I112+Week17!I112+Week18!I112+Week19!I112+Week20!I112+Week21!I112+Week22!I112+Week23!I112+Week24!I112+Week25!I112+Week26!I112+Week27!I112+Week28!I112</f>
        <v>0</v>
      </c>
      <c r="J73" s="61">
        <f t="shared" si="1"/>
        <v>0</v>
      </c>
      <c r="K73" s="62"/>
      <c r="L73" s="63"/>
    </row>
    <row r="74" spans="1:12">
      <c r="A74" s="59">
        <f>'Sept 24'!A96</f>
        <v>0</v>
      </c>
      <c r="B74" s="59">
        <f>'Sept 24'!B96</f>
        <v>0</v>
      </c>
      <c r="C74" s="59">
        <f>'Sept 24'!C96</f>
        <v>0</v>
      </c>
      <c r="D74" s="60">
        <f>'Sept 24'!D96+'Oct 1'!D96+'Oct 8'!D95+'Oct 15'!D95+'Oct 22'!D96+'Oct 29'!D96+Week7!D96+Week8!D95+Week9!D96+Week10!D96+Week11!D113+Week12!D113+Week13!D113+Week14!D113+Week15!D113+Week16!D113+Week17!D113+Week18!D113+Week19!D113+Week20!D113+Week21!D113+Week22!D113+Week23!D113+Week24!D113+Week25!D113+Week26!D113+Week27!D113+Week28!D113</f>
        <v>0</v>
      </c>
      <c r="E74" s="60">
        <f>'Sept 24'!E96+'Oct 1'!E96+'Oct 8'!E95+'Oct 15'!E95+'Oct 22'!E96+'Oct 29'!E96+Week7!E96+Week8!E95+Week9!E96+Week10!E96+Week11!E113+Week12!E113+Week13!E113+Week14!E113+Week15!E113+Week16!E113+Week17!E113+Week18!E113+Week19!E113+Week20!E113+Week21!E113+Week22!E113+Week23!E113+Week24!E113+Week25!E113+Week26!E113+Week27!E113+Week28!E113</f>
        <v>0</v>
      </c>
      <c r="F74" s="60">
        <f>'Sept 24'!F96+'Oct 1'!F96+'Oct 8'!F95+'Oct 15'!F95+'Oct 22'!F96+'Oct 29'!F96+Week7!F96+Week8!F95+Week9!F96+Week10!F96+Week11!F113+Week12!F113+Week13!F113+Week14!F113+Week15!F113+Week16!F113+Week17!F113+Week18!F113+Week19!F113+Week20!F113+Week21!F113+Week22!F113+Week23!F113+Week24!F113+Week25!F113+Week26!F113+Week27!F113+Week28!F113</f>
        <v>0</v>
      </c>
      <c r="G74" s="60">
        <f>'Sept 24'!G96+'Oct 1'!G96+'Oct 8'!G95+'Oct 15'!G95+'Oct 22'!G96+'Oct 29'!G96+Week7!G96+Week8!G95+Week9!G96+Week10!G96+Week11!G113+Week12!G113+Week13!G113+Week14!G113+Week15!G113+Week16!G113+Week17!G113+Week18!G113+Week19!G113+Week20!G113+Week21!G113+Week22!G113+Week23!G113+Week24!G113+Week25!G113+Week26!G113+Week27!G113+Week28!G113</f>
        <v>0</v>
      </c>
      <c r="H74" s="60">
        <f>'Sept 24'!H96+'Oct 1'!H96+'Oct 8'!H95+'Oct 15'!H95+'Oct 22'!H96+'Oct 29'!H96+Week7!H96+Week8!H95+Week9!H96+Week10!H96+Week11!H113+Week12!H113+Week13!H113+Week14!H113+Week15!H113+Week16!H113+Week17!H113+Week18!H113+Week19!H113+Week20!H113+Week21!H113+Week22!H113+Week23!H113+Week24!H113+Week25!H113+Week26!H113+Week27!H113+Week28!H113</f>
        <v>0</v>
      </c>
      <c r="I74" s="60">
        <f>'Sept 24'!I96+'Oct 1'!I96+'Oct 8'!I95+'Oct 15'!I95+'Oct 22'!I96+'Oct 29'!I96+Week7!I96+Week8!I95+Week9!I96+Week10!I96+Week11!I113+Week12!I113+Week13!I113+Week14!I113+Week15!I113+Week16!I113+Week17!I113+Week18!I113+Week19!I113+Week20!I113+Week21!I113+Week22!I113+Week23!I113+Week24!I113+Week25!I113+Week26!I113+Week27!I113+Week28!I113</f>
        <v>0</v>
      </c>
      <c r="J74" s="61">
        <f t="shared" si="1"/>
        <v>0</v>
      </c>
      <c r="K74" s="62"/>
      <c r="L74" s="63"/>
    </row>
    <row r="75" spans="1:12">
      <c r="A75" s="59">
        <f>'Sept 24'!A97</f>
        <v>0</v>
      </c>
      <c r="B75" s="59">
        <f>'Sept 24'!B97</f>
        <v>0</v>
      </c>
      <c r="C75" s="59">
        <f>'Sept 24'!C97</f>
        <v>0</v>
      </c>
      <c r="D75" s="60">
        <f>'Sept 24'!D97+'Oct 1'!D97+'Oct 8'!D96+'Oct 15'!D96+'Oct 22'!D97+'Oct 29'!D97+Week7!D97+Week8!D96+Week9!D97+Week10!D97+Week11!D114+Week12!D114+Week13!D114+Week14!D114+Week15!D114+Week16!D114+Week17!D114+Week18!D114+Week19!D114+Week20!D114+Week21!D114+Week22!D114+Week23!D114+Week24!D114+Week25!D114+Week26!D114+Week27!D114+Week28!D114</f>
        <v>0</v>
      </c>
      <c r="E75" s="60">
        <f>'Sept 24'!E97+'Oct 1'!E97+'Oct 8'!E96+'Oct 15'!E96+'Oct 22'!E97+'Oct 29'!E97+Week7!E97+Week8!E96+Week9!E97+Week10!E97+Week11!E114+Week12!E114+Week13!E114+Week14!E114+Week15!E114+Week16!E114+Week17!E114+Week18!E114+Week19!E114+Week20!E114+Week21!E114+Week22!E114+Week23!E114+Week24!E114+Week25!E114+Week26!E114+Week27!E114+Week28!E114</f>
        <v>0</v>
      </c>
      <c r="F75" s="60">
        <f>'Sept 24'!F97+'Oct 1'!F97+'Oct 8'!F96+'Oct 15'!F96+'Oct 22'!F97+'Oct 29'!F97+Week7!F97+Week8!F96+Week9!F97+Week10!F97+Week11!F114+Week12!F114+Week13!F114+Week14!F114+Week15!F114+Week16!F114+Week17!F114+Week18!F114+Week19!F114+Week20!F114+Week21!F114+Week22!F114+Week23!F114+Week24!F114+Week25!F114+Week26!F114+Week27!F114+Week28!F114</f>
        <v>0</v>
      </c>
      <c r="G75" s="60">
        <f>'Sept 24'!G97+'Oct 1'!G97+'Oct 8'!G96+'Oct 15'!G96+'Oct 22'!G97+'Oct 29'!G97+Week7!G97+Week8!G96+Week9!G97+Week10!G97+Week11!G114+Week12!G114+Week13!G114+Week14!G114+Week15!G114+Week16!G114+Week17!G114+Week18!G114+Week19!G114+Week20!G114+Week21!G114+Week22!G114+Week23!G114+Week24!G114+Week25!G114+Week26!G114+Week27!G114+Week28!G114</f>
        <v>0</v>
      </c>
      <c r="H75" s="60">
        <f>'Sept 24'!H97+'Oct 1'!H97+'Oct 8'!H96+'Oct 15'!H96+'Oct 22'!H97+'Oct 29'!H97+Week7!H97+Week8!H96+Week9!H97+Week10!H97+Week11!H114+Week12!H114+Week13!H114+Week14!H114+Week15!H114+Week16!H114+Week17!H114+Week18!H114+Week19!H114+Week20!H114+Week21!H114+Week22!H114+Week23!H114+Week24!H114+Week25!H114+Week26!H114+Week27!H114+Week28!H114</f>
        <v>0</v>
      </c>
      <c r="I75" s="60">
        <f>'Sept 24'!I97+'Oct 1'!I97+'Oct 8'!I96+'Oct 15'!I96+'Oct 22'!I97+'Oct 29'!I97+Week7!I97+Week8!I96+Week9!I97+Week10!I97+Week11!I114+Week12!I114+Week13!I114+Week14!I114+Week15!I114+Week16!I114+Week17!I114+Week18!I114+Week19!I114+Week20!I114+Week21!I114+Week22!I114+Week23!I114+Week24!I114+Week25!I114+Week26!I114+Week27!I114+Week28!I114</f>
        <v>0</v>
      </c>
      <c r="J75" s="61">
        <f t="shared" si="1"/>
        <v>0</v>
      </c>
      <c r="K75" s="62"/>
      <c r="L75" s="63"/>
    </row>
    <row r="76" spans="1:12">
      <c r="A76" s="59">
        <f>'Sept 24'!A98</f>
        <v>0</v>
      </c>
      <c r="B76" s="59">
        <f>'Sept 24'!B98</f>
        <v>0</v>
      </c>
      <c r="C76" s="59">
        <f>'Sept 24'!C98</f>
        <v>0</v>
      </c>
      <c r="D76" s="60">
        <f>'Sept 24'!D98+'Oct 1'!D98+'Oct 8'!D97+'Oct 15'!D97+'Oct 22'!D98+'Oct 29'!D98+Week7!D98+Week8!D97+Week9!D98+Week10!D98+Week11!D115+Week12!D115+Week13!D115+Week14!D115+Week15!D115+Week16!D115+Week17!D115+Week18!D115+Week19!D115+Week20!D115+Week21!D115+Week22!D115+Week23!D115+Week24!D115+Week25!D115+Week26!D115+Week27!D115+Week28!D115</f>
        <v>0</v>
      </c>
      <c r="E76" s="60">
        <f>'Sept 24'!E98+'Oct 1'!E98+'Oct 8'!E97+'Oct 15'!E97+'Oct 22'!E98+'Oct 29'!E98+Week7!E98+Week8!E97+Week9!E98+Week10!E98+Week11!E115+Week12!E115+Week13!E115+Week14!E115+Week15!E115+Week16!E115+Week17!E115+Week18!E115+Week19!E115+Week20!E115+Week21!E115+Week22!E115+Week23!E115+Week24!E115+Week25!E115+Week26!E115+Week27!E115+Week28!E115</f>
        <v>0</v>
      </c>
      <c r="F76" s="60">
        <f>'Sept 24'!F98+'Oct 1'!F98+'Oct 8'!F97+'Oct 15'!F97+'Oct 22'!F98+'Oct 29'!F98+Week7!F98+Week8!F97+Week9!F98+Week10!F98+Week11!F115+Week12!F115+Week13!F115+Week14!F115+Week15!F115+Week16!F115+Week17!F115+Week18!F115+Week19!F115+Week20!F115+Week21!F115+Week22!F115+Week23!F115+Week24!F115+Week25!F115+Week26!F115+Week27!F115+Week28!F115</f>
        <v>0</v>
      </c>
      <c r="G76" s="60">
        <f>'Sept 24'!G98+'Oct 1'!G98+'Oct 8'!G97+'Oct 15'!G97+'Oct 22'!G98+'Oct 29'!G98+Week7!G98+Week8!G97+Week9!G98+Week10!G98+Week11!G115+Week12!G115+Week13!G115+Week14!G115+Week15!G115+Week16!G115+Week17!G115+Week18!G115+Week19!G115+Week20!G115+Week21!G115+Week22!G115+Week23!G115+Week24!G115+Week25!G115+Week26!G115+Week27!G115+Week28!G115</f>
        <v>0</v>
      </c>
      <c r="H76" s="60">
        <f>'Sept 24'!H98+'Oct 1'!H98+'Oct 8'!H97+'Oct 15'!H97+'Oct 22'!H98+'Oct 29'!H98+Week7!H98+Week8!H97+Week9!H98+Week10!H98+Week11!H115+Week12!H115+Week13!H115+Week14!H115+Week15!H115+Week16!H115+Week17!H115+Week18!H115+Week19!H115+Week20!H115+Week21!H115+Week22!H115+Week23!H115+Week24!H115+Week25!H115+Week26!H115+Week27!H115+Week28!H115</f>
        <v>0</v>
      </c>
      <c r="I76" s="60">
        <f>'Sept 24'!I98+'Oct 1'!I98+'Oct 8'!I97+'Oct 15'!I97+'Oct 22'!I98+'Oct 29'!I98+Week7!I98+Week8!I97+Week9!I98+Week10!I98+Week11!I115+Week12!I115+Week13!I115+Week14!I115+Week15!I115+Week16!I115+Week17!I115+Week18!I115+Week19!I115+Week20!I115+Week21!I115+Week22!I115+Week23!I115+Week24!I115+Week25!I115+Week26!I115+Week27!I115+Week28!I115</f>
        <v>0</v>
      </c>
      <c r="J76" s="61">
        <f t="shared" si="1"/>
        <v>0</v>
      </c>
      <c r="K76" s="62"/>
      <c r="L76" s="63"/>
    </row>
    <row r="77" spans="1:12">
      <c r="A77" s="59">
        <f>'Sept 24'!A99</f>
        <v>0</v>
      </c>
      <c r="B77" s="59">
        <f>'Sept 24'!B99</f>
        <v>0</v>
      </c>
      <c r="C77" s="59">
        <f>'Sept 24'!C99</f>
        <v>0</v>
      </c>
      <c r="D77" s="60">
        <f>'Sept 24'!D99+'Oct 1'!D99+'Oct 8'!D98+'Oct 15'!D98+'Oct 22'!D99+'Oct 29'!D99+Week7!D99+Week8!D98+Week9!D99+Week10!D99+Week11!D116+Week12!D116+Week13!D116+Week14!D116+Week15!D116+Week16!D116+Week17!D116+Week18!D116+Week19!D116+Week20!D116+Week21!D116+Week22!D116+Week23!D116+Week24!D116+Week25!D116+Week26!D116+Week27!D116+Week28!D116</f>
        <v>0</v>
      </c>
      <c r="E77" s="60">
        <f>'Sept 24'!E99+'Oct 1'!E99+'Oct 8'!E98+'Oct 15'!E98+'Oct 22'!E99+'Oct 29'!E99+Week7!E99+Week8!E98+Week9!E99+Week10!E99+Week11!E116+Week12!E116+Week13!E116+Week14!E116+Week15!E116+Week16!E116+Week17!E116+Week18!E116+Week19!E116+Week20!E116+Week21!E116+Week22!E116+Week23!E116+Week24!E116+Week25!E116+Week26!E116+Week27!E116+Week28!E116</f>
        <v>0</v>
      </c>
      <c r="F77" s="60">
        <f>'Sept 24'!F99+'Oct 1'!F99+'Oct 8'!F98+'Oct 15'!F98+'Oct 22'!F99+'Oct 29'!F99+Week7!F99+Week8!F98+Week9!F99+Week10!F99+Week11!F116+Week12!F116+Week13!F116+Week14!F116+Week15!F116+Week16!F116+Week17!F116+Week18!F116+Week19!F116+Week20!F116+Week21!F116+Week22!F116+Week23!F116+Week24!F116+Week25!F116+Week26!F116+Week27!F116+Week28!F116</f>
        <v>0</v>
      </c>
      <c r="G77" s="60">
        <f>'Sept 24'!G99+'Oct 1'!G99+'Oct 8'!G98+'Oct 15'!G98+'Oct 22'!G99+'Oct 29'!G99+Week7!G99+Week8!G98+Week9!G99+Week10!G99+Week11!G116+Week12!G116+Week13!G116+Week14!G116+Week15!G116+Week16!G116+Week17!G116+Week18!G116+Week19!G116+Week20!G116+Week21!G116+Week22!G116+Week23!G116+Week24!G116+Week25!G116+Week26!G116+Week27!G116+Week28!G116</f>
        <v>0</v>
      </c>
      <c r="H77" s="60">
        <f>'Sept 24'!H99+'Oct 1'!H99+'Oct 8'!H98+'Oct 15'!H98+'Oct 22'!H99+'Oct 29'!H99+Week7!H99+Week8!H98+Week9!H99+Week10!H99+Week11!H116+Week12!H116+Week13!H116+Week14!H116+Week15!H116+Week16!H116+Week17!H116+Week18!H116+Week19!H116+Week20!H116+Week21!H116+Week22!H116+Week23!H116+Week24!H116+Week25!H116+Week26!H116+Week27!H116+Week28!H116</f>
        <v>0</v>
      </c>
      <c r="I77" s="60">
        <f>'Sept 24'!I99+'Oct 1'!I99+'Oct 8'!I98+'Oct 15'!I98+'Oct 22'!I99+'Oct 29'!I99+Week7!I99+Week8!I98+Week9!I99+Week10!I99+Week11!I116+Week12!I116+Week13!I116+Week14!I116+Week15!I116+Week16!I116+Week17!I116+Week18!I116+Week19!I116+Week20!I116+Week21!I116+Week22!I116+Week23!I116+Week24!I116+Week25!I116+Week26!I116+Week27!I116+Week28!I116</f>
        <v>0</v>
      </c>
      <c r="J77" s="61">
        <f t="shared" si="1"/>
        <v>0</v>
      </c>
      <c r="K77" s="62"/>
      <c r="L77" s="63"/>
    </row>
    <row r="78" spans="1:12">
      <c r="A78" s="59">
        <f>'Sept 24'!A100</f>
        <v>0</v>
      </c>
      <c r="B78" s="59">
        <f>'Sept 24'!B100</f>
        <v>0</v>
      </c>
      <c r="C78" s="59">
        <f>'Sept 24'!C100</f>
        <v>0</v>
      </c>
      <c r="D78" s="60">
        <f>'Sept 24'!D100+'Oct 1'!D100+'Oct 8'!D99+'Oct 15'!D99+'Oct 22'!D100+'Oct 29'!D100+Week7!D100+Week8!D99+Week9!D100+Week10!D100+Week11!D117+Week12!D117+Week13!D117+Week14!D117+Week15!D117+Week16!D117+Week17!D117+Week18!D117+Week19!D117+Week20!D117+Week21!D117+Week22!D117+Week23!D117+Week24!D117+Week25!D117+Week26!D117+Week27!D117+Week28!D117</f>
        <v>0</v>
      </c>
      <c r="E78" s="60">
        <f>'Sept 24'!E100+'Oct 1'!E100+'Oct 8'!E99+'Oct 15'!E99+'Oct 22'!E100+'Oct 29'!E100+Week7!E100+Week8!E99+Week9!E100+Week10!E100+Week11!E117+Week12!E117+Week13!E117+Week14!E117+Week15!E117+Week16!E117+Week17!E117+Week18!E117+Week19!E117+Week20!E117+Week21!E117+Week22!E117+Week23!E117+Week24!E117+Week25!E117+Week26!E117+Week27!E117+Week28!E117</f>
        <v>0</v>
      </c>
      <c r="F78" s="60">
        <f>'Sept 24'!F100+'Oct 1'!F100+'Oct 8'!F99+'Oct 15'!F99+'Oct 22'!F100+'Oct 29'!F100+Week7!F100+Week8!F99+Week9!F100+Week10!F100+Week11!F117+Week12!F117+Week13!F117+Week14!F117+Week15!F117+Week16!F117+Week17!F117+Week18!F117+Week19!F117+Week20!F117+Week21!F117+Week22!F117+Week23!F117+Week24!F117+Week25!F117+Week26!F117+Week27!F117+Week28!F117</f>
        <v>0</v>
      </c>
      <c r="G78" s="60">
        <f>'Sept 24'!G100+'Oct 1'!G100+'Oct 8'!G99+'Oct 15'!G99+'Oct 22'!G100+'Oct 29'!G100+Week7!G100+Week8!G99+Week9!G100+Week10!G100+Week11!G117+Week12!G117+Week13!G117+Week14!G117+Week15!G117+Week16!G117+Week17!G117+Week18!G117+Week19!G117+Week20!G117+Week21!G117+Week22!G117+Week23!G117+Week24!G117+Week25!G117+Week26!G117+Week27!G117+Week28!G117</f>
        <v>0</v>
      </c>
      <c r="H78" s="60">
        <f>'Sept 24'!H100+'Oct 1'!H100+'Oct 8'!H99+'Oct 15'!H99+'Oct 22'!H100+'Oct 29'!H100+Week7!H100+Week8!H99+Week9!H100+Week10!H100+Week11!H117+Week12!H117+Week13!H117+Week14!H117+Week15!H117+Week16!H117+Week17!H117+Week18!H117+Week19!H117+Week20!H117+Week21!H117+Week22!H117+Week23!H117+Week24!H117+Week25!H117+Week26!H117+Week27!H117+Week28!H117</f>
        <v>0</v>
      </c>
      <c r="I78" s="60">
        <f>'Sept 24'!I100+'Oct 1'!I100+'Oct 8'!I99+'Oct 15'!I99+'Oct 22'!I100+'Oct 29'!I100+Week7!I100+Week8!I99+Week9!I100+Week10!I100+Week11!I117+Week12!I117+Week13!I117+Week14!I117+Week15!I117+Week16!I117+Week17!I117+Week18!I117+Week19!I117+Week20!I117+Week21!I117+Week22!I117+Week23!I117+Week24!I117+Week25!I117+Week26!I117+Week27!I117+Week28!I117</f>
        <v>0</v>
      </c>
      <c r="J78" s="61">
        <f t="shared" si="1"/>
        <v>0</v>
      </c>
      <c r="K78" s="62"/>
      <c r="L78" s="63"/>
    </row>
    <row r="79" spans="1:12">
      <c r="A79" s="59">
        <f>'Sept 24'!A101</f>
        <v>0</v>
      </c>
      <c r="B79" s="59">
        <f>'Sept 24'!B101</f>
        <v>0</v>
      </c>
      <c r="C79" s="59">
        <f>'Sept 24'!C101</f>
        <v>0</v>
      </c>
      <c r="D79" s="60">
        <f>'Sept 24'!D101+'Oct 1'!D101+'Oct 8'!D100+'Oct 15'!D100+'Oct 22'!D101+'Oct 29'!D101+Week7!D101+Week8!D100+Week9!D101+Week10!D101+Week11!D118+Week12!D118+Week13!D118+Week14!D118+Week15!D118+Week16!D118+Week17!D118+Week18!D118+Week19!D118+Week20!D118+Week21!D118+Week22!D118+Week23!D118+Week24!D118+Week25!D118+Week26!D118+Week27!D118+Week28!D118</f>
        <v>0</v>
      </c>
      <c r="E79" s="60">
        <f>'Sept 24'!E101+'Oct 1'!E101+'Oct 8'!E100+'Oct 15'!E100+'Oct 22'!E101+'Oct 29'!E101+Week7!E101+Week8!E100+Week9!E101+Week10!E101+Week11!E118+Week12!E118+Week13!E118+Week14!E118+Week15!E118+Week16!E118+Week17!E118+Week18!E118+Week19!E118+Week20!E118+Week21!E118+Week22!E118+Week23!E118+Week24!E118+Week25!E118+Week26!E118+Week27!E118+Week28!E118</f>
        <v>0</v>
      </c>
      <c r="F79" s="60">
        <f>'Sept 24'!F101+'Oct 1'!F101+'Oct 8'!F100+'Oct 15'!F100+'Oct 22'!F101+'Oct 29'!F101+Week7!F101+Week8!F100+Week9!F101+Week10!F101+Week11!F118+Week12!F118+Week13!F118+Week14!F118+Week15!F118+Week16!F118+Week17!F118+Week18!F118+Week19!F118+Week20!F118+Week21!F118+Week22!F118+Week23!F118+Week24!F118+Week25!F118+Week26!F118+Week27!F118+Week28!F118</f>
        <v>0</v>
      </c>
      <c r="G79" s="60">
        <f>'Sept 24'!G101+'Oct 1'!G101+'Oct 8'!G100+'Oct 15'!G100+'Oct 22'!G101+'Oct 29'!G101+Week7!G101+Week8!G100+Week9!G101+Week10!G101+Week11!G118+Week12!G118+Week13!G118+Week14!G118+Week15!G118+Week16!G118+Week17!G118+Week18!G118+Week19!G118+Week20!G118+Week21!G118+Week22!G118+Week23!G118+Week24!G118+Week25!G118+Week26!G118+Week27!G118+Week28!G118</f>
        <v>0</v>
      </c>
      <c r="H79" s="60">
        <f>'Sept 24'!H101+'Oct 1'!H101+'Oct 8'!H100+'Oct 15'!H100+'Oct 22'!H101+'Oct 29'!H101+Week7!H101+Week8!H100+Week9!H101+Week10!H101+Week11!H118+Week12!H118+Week13!H118+Week14!H118+Week15!H118+Week16!H118+Week17!H118+Week18!H118+Week19!H118+Week20!H118+Week21!H118+Week22!H118+Week23!H118+Week24!H118+Week25!H118+Week26!H118+Week27!H118+Week28!H118</f>
        <v>0</v>
      </c>
      <c r="I79" s="60">
        <f>'Sept 24'!I101+'Oct 1'!I101+'Oct 8'!I100+'Oct 15'!I100+'Oct 22'!I101+'Oct 29'!I101+Week7!I101+Week8!I100+Week9!I101+Week10!I101+Week11!I118+Week12!I118+Week13!I118+Week14!I118+Week15!I118+Week16!I118+Week17!I118+Week18!I118+Week19!I118+Week20!I118+Week21!I118+Week22!I118+Week23!I118+Week24!I118+Week25!I118+Week26!I118+Week27!I118+Week28!I118</f>
        <v>0</v>
      </c>
      <c r="J79" s="61">
        <f t="shared" si="1"/>
        <v>0</v>
      </c>
      <c r="K79" s="62"/>
      <c r="L79" s="63"/>
    </row>
    <row r="80" spans="1:12">
      <c r="A80" s="59">
        <f>'Sept 24'!A102</f>
        <v>0</v>
      </c>
      <c r="B80" s="59">
        <f>'Sept 24'!B102</f>
        <v>0</v>
      </c>
      <c r="C80" s="59">
        <f>'Sept 24'!C102</f>
        <v>0</v>
      </c>
      <c r="D80" s="60">
        <f>'Sept 24'!D102+'Oct 1'!D102+'Oct 8'!D101+'Oct 15'!D101+'Oct 22'!D102+'Oct 29'!D102+Week7!D102+Week8!D101+Week9!D102+Week10!D102+Week11!D119+Week12!D119+Week13!D119+Week14!D119+Week15!D119+Week16!D119+Week17!D119+Week18!D119+Week19!D119+Week20!D119+Week21!D119+Week22!D119+Week23!D119+Week24!D119+Week25!D119+Week26!D119+Week27!D119+Week28!D119</f>
        <v>0</v>
      </c>
      <c r="E80" s="60">
        <f>'Sept 24'!E102+'Oct 1'!E102+'Oct 8'!E101+'Oct 15'!E101+'Oct 22'!E102+'Oct 29'!E102+Week7!E102+Week8!E101+Week9!E102+Week10!E102+Week11!E119+Week12!E119+Week13!E119+Week14!E119+Week15!E119+Week16!E119+Week17!E119+Week18!E119+Week19!E119+Week20!E119+Week21!E119+Week22!E119+Week23!E119+Week24!E119+Week25!E119+Week26!E119+Week27!E119+Week28!E119</f>
        <v>0</v>
      </c>
      <c r="F80" s="60">
        <f>'Sept 24'!F102+'Oct 1'!F102+'Oct 8'!F101+'Oct 15'!F101+'Oct 22'!F102+'Oct 29'!F102+Week7!F102+Week8!F101+Week9!F102+Week10!F102+Week11!F119+Week12!F119+Week13!F119+Week14!F119+Week15!F119+Week16!F119+Week17!F119+Week18!F119+Week19!F119+Week20!F119+Week21!F119+Week22!F119+Week23!F119+Week24!F119+Week25!F119+Week26!F119+Week27!F119+Week28!F119</f>
        <v>0</v>
      </c>
      <c r="G80" s="60">
        <f>'Sept 24'!G102+'Oct 1'!G102+'Oct 8'!G101+'Oct 15'!G101+'Oct 22'!G102+'Oct 29'!G102+Week7!G102+Week8!G101+Week9!G102+Week10!G102+Week11!G119+Week12!G119+Week13!G119+Week14!G119+Week15!G119+Week16!G119+Week17!G119+Week18!G119+Week19!G119+Week20!G119+Week21!G119+Week22!G119+Week23!G119+Week24!G119+Week25!G119+Week26!G119+Week27!G119+Week28!G119</f>
        <v>0</v>
      </c>
      <c r="H80" s="60">
        <f>'Sept 24'!H102+'Oct 1'!H102+'Oct 8'!H101+'Oct 15'!H101+'Oct 22'!H102+'Oct 29'!H102+Week7!H102+Week8!H101+Week9!H102+Week10!H102+Week11!H119+Week12!H119+Week13!H119+Week14!H119+Week15!H119+Week16!H119+Week17!H119+Week18!H119+Week19!H119+Week20!H119+Week21!H119+Week22!H119+Week23!H119+Week24!H119+Week25!H119+Week26!H119+Week27!H119+Week28!H119</f>
        <v>0</v>
      </c>
      <c r="I80" s="60">
        <f>'Sept 24'!I102+'Oct 1'!I102+'Oct 8'!I101+'Oct 15'!I101+'Oct 22'!I102+'Oct 29'!I102+Week7!I102+Week8!I101+Week9!I102+Week10!I102+Week11!I119+Week12!I119+Week13!I119+Week14!I119+Week15!I119+Week16!I119+Week17!I119+Week18!I119+Week19!I119+Week20!I119+Week21!I119+Week22!I119+Week23!I119+Week24!I119+Week25!I119+Week26!I119+Week27!I119+Week28!I119</f>
        <v>0</v>
      </c>
      <c r="J80" s="61">
        <f t="shared" si="1"/>
        <v>0</v>
      </c>
      <c r="K80" s="62"/>
      <c r="L80" s="63"/>
    </row>
    <row r="81" spans="1:10">
      <c r="A81" s="1">
        <f>'Sept 24'!A103</f>
        <v>0</v>
      </c>
      <c r="B81" s="1">
        <f>'Sept 24'!B103</f>
        <v>0</v>
      </c>
      <c r="C81" s="1">
        <f>'Sept 24'!C103</f>
        <v>0</v>
      </c>
      <c r="D81" s="5">
        <f>'Sept 24'!D103+'Oct 1'!D103+'Oct 8'!D102+'Oct 15'!D102+'Oct 22'!D103+'Oct 29'!D103+Week7!D103+Week8!D102+Week9!D103+Week10!D103+Week11!D120+Week12!D120+Week13!D120+Week14!D120+Week15!D120+Week16!D120+Week17!D120+Week18!D120+Week19!D120+Week20!D120+Week21!D120+Week22!D120+Week23!D120+Week24!D120+Week25!D120+Week26!D120+Week27!D120+Week28!D120</f>
        <v>0</v>
      </c>
      <c r="E81" s="5">
        <f>'Sept 24'!E103+'Oct 1'!E103+'Oct 8'!E102+'Oct 15'!E102+'Oct 22'!E103+'Oct 29'!E103+Week7!E103+Week8!E102+Week9!E103+Week10!E103+Week11!E120+Week12!E120+Week13!E120+Week14!E120+Week15!E120+Week16!E120+Week17!E120+Week18!E120+Week19!E120+Week20!E120+Week21!E120+Week22!E120+Week23!E120+Week24!E120+Week25!E120+Week26!E120+Week27!E120+Week28!E120</f>
        <v>0</v>
      </c>
      <c r="F81" s="5">
        <f>'Sept 24'!F103+'Oct 1'!F103+'Oct 8'!F102+'Oct 15'!F102+'Oct 22'!F103+'Oct 29'!F103+Week7!F103+Week8!F102+Week9!F103+Week10!F103+Week11!F120+Week12!F120+Week13!F120+Week14!F120+Week15!F120+Week16!F120+Week17!F120+Week18!F120+Week19!F120+Week20!F120+Week21!F120+Week22!F120+Week23!F120+Week24!F120+Week25!F120+Week26!F120+Week27!F120+Week28!F120</f>
        <v>0</v>
      </c>
      <c r="G81" s="5">
        <f>'Sept 24'!G103+'Oct 1'!G103+'Oct 8'!G102+'Oct 15'!G102+'Oct 22'!G103+'Oct 29'!G103+Week7!G103+Week8!G102+Week9!G103+Week10!G103+Week11!G120+Week12!G120+Week13!G120+Week14!G120+Week15!G120+Week16!G120+Week17!G120+Week18!G120+Week19!G120+Week20!G120+Week21!G120+Week22!G120+Week23!G120+Week24!G120+Week25!G120+Week26!G120+Week27!G120+Week28!G120</f>
        <v>0</v>
      </c>
      <c r="H81" s="5">
        <f>'Sept 24'!H103+'Oct 1'!H103+'Oct 8'!H102+'Oct 15'!H102+'Oct 22'!H103+'Oct 29'!H103+Week7!H103+Week8!H102+Week9!H103+Week10!H103+Week11!H120+Week12!H120+Week13!H120+Week14!H120+Week15!H120+Week16!H120+Week17!H120+Week18!H120+Week19!H120+Week20!H120+Week21!H120+Week22!H120+Week23!H120+Week24!H120+Week25!H120+Week26!H120+Week27!H120+Week28!H120</f>
        <v>0</v>
      </c>
      <c r="I81" s="5">
        <f>'Sept 24'!I103+'Oct 1'!I103+'Oct 8'!I102+'Oct 15'!I102+'Oct 22'!I103+'Oct 29'!I103+Week7!I103+Week8!I102+Week9!I103+Week10!I103+Week11!I120+Week12!I120+Week13!I120+Week14!I120+Week15!I120+Week16!I120+Week17!I120+Week18!I120+Week19!I120+Week20!I120+Week21!I120+Week22!I120+Week23!I120+Week24!I120+Week25!I120+Week26!I120+Week27!I120+Week28!I120</f>
        <v>0</v>
      </c>
      <c r="J81" s="4">
        <f t="shared" si="1"/>
        <v>0</v>
      </c>
    </row>
    <row r="82" spans="1:10">
      <c r="A82" s="1">
        <f>'Sept 24'!A104</f>
        <v>0</v>
      </c>
      <c r="B82" s="1">
        <f>'Sept 24'!B104</f>
        <v>0</v>
      </c>
      <c r="C82" s="1">
        <f>'Sept 24'!C104</f>
        <v>0</v>
      </c>
      <c r="D82" s="5">
        <f>'Sept 24'!D104+'Oct 1'!D104+'Oct 8'!D103+'Oct 15'!D103+'Oct 22'!D104+'Oct 29'!D104+Week7!D104+Week8!D103+Week9!D104+Week10!D104+Week11!D121+Week12!D121+Week13!D121+Week14!D121+Week15!D121+Week16!D121+Week17!D121+Week18!D121+Week19!D121+Week20!D121+Week21!D121+Week22!D121+Week23!D121+Week24!D121+Week25!D121+Week26!D121+Week27!D121+Week28!D121</f>
        <v>0</v>
      </c>
      <c r="E82" s="5">
        <f>'Sept 24'!E104+'Oct 1'!E104+'Oct 8'!E103+'Oct 15'!E103+'Oct 22'!E104+'Oct 29'!E104+Week7!E104+Week8!E103+Week9!E104+Week10!E104+Week11!E121+Week12!E121+Week13!E121+Week14!E121+Week15!E121+Week16!E121+Week17!E121+Week18!E121+Week19!E121+Week20!E121+Week21!E121+Week22!E121+Week23!E121+Week24!E121+Week25!E121+Week26!E121+Week27!E121+Week28!E121</f>
        <v>0</v>
      </c>
      <c r="F82" s="5">
        <f>'Sept 24'!F104+'Oct 1'!F104+'Oct 8'!F103+'Oct 15'!F103+'Oct 22'!F104+'Oct 29'!F104+Week7!F104+Week8!F103+Week9!F104+Week10!F104+Week11!F121+Week12!F121+Week13!F121+Week14!F121+Week15!F121+Week16!F121+Week17!F121+Week18!F121+Week19!F121+Week20!F121+Week21!F121+Week22!F121+Week23!F121+Week24!F121+Week25!F121+Week26!F121+Week27!F121+Week28!F121</f>
        <v>0</v>
      </c>
      <c r="G82" s="5">
        <f>'Sept 24'!G104+'Oct 1'!G104+'Oct 8'!G103+'Oct 15'!G103+'Oct 22'!G104+'Oct 29'!G104+Week7!G104+Week8!G103+Week9!G104+Week10!G104+Week11!G121+Week12!G121+Week13!G121+Week14!G121+Week15!G121+Week16!G121+Week17!G121+Week18!G121+Week19!G121+Week20!G121+Week21!G121+Week22!G121+Week23!G121+Week24!G121+Week25!G121+Week26!G121+Week27!G121+Week28!G121</f>
        <v>0</v>
      </c>
      <c r="H82" s="5">
        <f>'Sept 24'!H104+'Oct 1'!H104+'Oct 8'!H103+'Oct 15'!H103+'Oct 22'!H104+'Oct 29'!H104+Week7!H104+Week8!H103+Week9!H104+Week10!H104+Week11!H121+Week12!H121+Week13!H121+Week14!H121+Week15!H121+Week16!H121+Week17!H121+Week18!H121+Week19!H121+Week20!H121+Week21!H121+Week22!H121+Week23!H121+Week24!H121+Week25!H121+Week26!H121+Week27!H121+Week28!H121</f>
        <v>0</v>
      </c>
      <c r="I82" s="5">
        <f>'Sept 24'!I104+'Oct 1'!I104+'Oct 8'!I103+'Oct 15'!I103+'Oct 22'!I104+'Oct 29'!I104+Week7!I104+Week8!I103+Week9!I104+Week10!I104+Week11!I121+Week12!I121+Week13!I121+Week14!I121+Week15!I121+Week16!I121+Week17!I121+Week18!I121+Week19!I121+Week20!I121+Week21!I121+Week22!I121+Week23!I121+Week24!I121+Week25!I121+Week26!I121+Week27!I121+Week28!I121</f>
        <v>0</v>
      </c>
      <c r="J82" s="4">
        <f t="shared" si="1"/>
        <v>0</v>
      </c>
    </row>
    <row r="83" spans="1:10">
      <c r="A83" s="1">
        <f>'Sept 24'!A105</f>
        <v>0</v>
      </c>
      <c r="B83" s="1">
        <f>'Sept 24'!B105</f>
        <v>0</v>
      </c>
      <c r="C83" s="1">
        <f>'Sept 24'!C105</f>
        <v>0</v>
      </c>
      <c r="D83" s="5">
        <f>'Sept 24'!D105+'Oct 1'!D105+'Oct 8'!D104+'Oct 15'!D104+'Oct 22'!D105+'Oct 29'!D105+Week7!D105+Week8!D104+Week9!D105+Week10!D105+Week11!D122+Week12!D122+Week13!D122+Week14!D122+Week15!D122+Week16!D122+Week17!D122+Week18!D122+Week19!D122+Week20!D122+Week21!D122+Week22!D122+Week23!D122+Week24!D122+Week25!D122+Week26!D122+Week27!D122+Week28!D122</f>
        <v>0</v>
      </c>
      <c r="E83" s="5">
        <f>'Sept 24'!E105+'Oct 1'!E105+'Oct 8'!E104+'Oct 15'!E104+'Oct 22'!E105+'Oct 29'!E105+Week7!E105+Week8!E104+Week9!E105+Week10!E105+Week11!E122+Week12!E122+Week13!E122+Week14!E122+Week15!E122+Week16!E122+Week17!E122+Week18!E122+Week19!E122+Week20!E122+Week21!E122+Week22!E122+Week23!E122+Week24!E122+Week25!E122+Week26!E122+Week27!E122+Week28!E122</f>
        <v>0</v>
      </c>
      <c r="F83" s="5">
        <f>'Sept 24'!F105+'Oct 1'!F105+'Oct 8'!F104+'Oct 15'!F104+'Oct 22'!F105+'Oct 29'!F105+Week7!F105+Week8!F104+Week9!F105+Week10!F105+Week11!F122+Week12!F122+Week13!F122+Week14!F122+Week15!F122+Week16!F122+Week17!F122+Week18!F122+Week19!F122+Week20!F122+Week21!F122+Week22!F122+Week23!F122+Week24!F122+Week25!F122+Week26!F122+Week27!F122+Week28!F122</f>
        <v>0</v>
      </c>
      <c r="G83" s="5">
        <f>'Sept 24'!G105+'Oct 1'!G105+'Oct 8'!G104+'Oct 15'!G104+'Oct 22'!G105+'Oct 29'!G105+Week7!G105+Week8!G104+Week9!G105+Week10!G105+Week11!G122+Week12!G122+Week13!G122+Week14!G122+Week15!G122+Week16!G122+Week17!G122+Week18!G122+Week19!G122+Week20!G122+Week21!G122+Week22!G122+Week23!G122+Week24!G122+Week25!G122+Week26!G122+Week27!G122+Week28!G122</f>
        <v>0</v>
      </c>
      <c r="H83" s="5">
        <f>'Sept 24'!H105+'Oct 1'!H105+'Oct 8'!H104+'Oct 15'!H104+'Oct 22'!H105+'Oct 29'!H105+Week7!H105+Week8!H104+Week9!H105+Week10!H105+Week11!H122+Week12!H122+Week13!H122+Week14!H122+Week15!H122+Week16!H122+Week17!H122+Week18!H122+Week19!H122+Week20!H122+Week21!H122+Week22!H122+Week23!H122+Week24!H122+Week25!H122+Week26!H122+Week27!H122+Week28!H122</f>
        <v>0</v>
      </c>
      <c r="I83" s="5">
        <f>'Sept 24'!I105+'Oct 1'!I105+'Oct 8'!I104+'Oct 15'!I104+'Oct 22'!I105+'Oct 29'!I105+Week7!I105+Week8!I104+Week9!I105+Week10!I105+Week11!I122+Week12!I122+Week13!I122+Week14!I122+Week15!I122+Week16!I122+Week17!I122+Week18!I122+Week19!I122+Week20!I122+Week21!I122+Week22!I122+Week23!I122+Week24!I122+Week25!I122+Week26!I122+Week27!I122+Week28!I122</f>
        <v>0</v>
      </c>
      <c r="J83" s="4">
        <f t="shared" si="1"/>
        <v>0</v>
      </c>
    </row>
    <row r="84" spans="1:10">
      <c r="A84" s="1">
        <f>'Sept 24'!A106</f>
        <v>0</v>
      </c>
      <c r="B84" s="1">
        <f>'Sept 24'!B106</f>
        <v>0</v>
      </c>
      <c r="C84" s="1">
        <f>'Sept 24'!C106</f>
        <v>0</v>
      </c>
      <c r="D84" s="5">
        <f>'Sept 24'!D106+'Oct 1'!D106+'Oct 8'!D105+'Oct 15'!D105+'Oct 22'!D106+'Oct 29'!D106+Week7!D106+Week8!D105+Week9!D106+Week10!D106+Week11!D123+Week12!D123+Week13!D123+Week14!D123+Week15!D123+Week16!D123+Week17!D123+Week18!D123+Week19!D123+Week20!D123+Week21!D123+Week22!D123+Week23!D123+Week24!D123+Week25!D123+Week26!D123+Week27!D123+Week28!D123</f>
        <v>0</v>
      </c>
      <c r="E84" s="5">
        <f>'Sept 24'!E106+'Oct 1'!E106+'Oct 8'!E105+'Oct 15'!E105+'Oct 22'!E106+'Oct 29'!E106+Week7!E106+Week8!E105+Week9!E106+Week10!E106+Week11!E123+Week12!E123+Week13!E123+Week14!E123+Week15!E123+Week16!E123+Week17!E123+Week18!E123+Week19!E123+Week20!E123+Week21!E123+Week22!E123+Week23!E123+Week24!E123+Week25!E123+Week26!E123+Week27!E123+Week28!E123</f>
        <v>0</v>
      </c>
      <c r="F84" s="5">
        <f>'Sept 24'!F106+'Oct 1'!F106+'Oct 8'!F105+'Oct 15'!F105+'Oct 22'!F106+'Oct 29'!F106+Week7!F106+Week8!F105+Week9!F106+Week10!F106+Week11!F123+Week12!F123+Week13!F123+Week14!F123+Week15!F123+Week16!F123+Week17!F123+Week18!F123+Week19!F123+Week20!F123+Week21!F123+Week22!F123+Week23!F123+Week24!F123+Week25!F123+Week26!F123+Week27!F123+Week28!F123</f>
        <v>0</v>
      </c>
      <c r="G84" s="5">
        <f>'Sept 24'!G106+'Oct 1'!G106+'Oct 8'!G105+'Oct 15'!G105+'Oct 22'!G106+'Oct 29'!G106+Week7!G106+Week8!G105+Week9!G106+Week10!G106+Week11!G123+Week12!G123+Week13!G123+Week14!G123+Week15!G123+Week16!G123+Week17!G123+Week18!G123+Week19!G123+Week20!G123+Week21!G123+Week22!G123+Week23!G123+Week24!G123+Week25!G123+Week26!G123+Week27!G123+Week28!G123</f>
        <v>0</v>
      </c>
      <c r="H84" s="5">
        <f>'Sept 24'!H106+'Oct 1'!H106+'Oct 8'!H105+'Oct 15'!H105+'Oct 22'!H106+'Oct 29'!H106+Week7!H106+Week8!H105+Week9!H106+Week10!H106+Week11!H123+Week12!H123+Week13!H123+Week14!H123+Week15!H123+Week16!H123+Week17!H123+Week18!H123+Week19!H123+Week20!H123+Week21!H123+Week22!H123+Week23!H123+Week24!H123+Week25!H123+Week26!H123+Week27!H123+Week28!H123</f>
        <v>0</v>
      </c>
      <c r="I84" s="5">
        <f>'Sept 24'!I106+'Oct 1'!I106+'Oct 8'!I105+'Oct 15'!I105+'Oct 22'!I106+'Oct 29'!I106+Week7!I106+Week8!I105+Week9!I106+Week10!I106+Week11!I123+Week12!I123+Week13!I123+Week14!I123+Week15!I123+Week16!I123+Week17!I123+Week18!I123+Week19!I123+Week20!I123+Week21!I123+Week22!I123+Week23!I123+Week24!I123+Week25!I123+Week26!I123+Week27!I123+Week28!I123</f>
        <v>0</v>
      </c>
      <c r="J84" s="4">
        <f t="shared" si="1"/>
        <v>0</v>
      </c>
    </row>
    <row r="85" spans="1:10">
      <c r="A85" s="1">
        <f>'Sept 24'!A107</f>
        <v>0</v>
      </c>
      <c r="B85" s="1">
        <f>'Sept 24'!B107</f>
        <v>0</v>
      </c>
      <c r="C85" s="1">
        <f>'Sept 24'!C107</f>
        <v>0</v>
      </c>
      <c r="D85" s="5">
        <f>'Sept 24'!D107+'Oct 1'!D107+'Oct 8'!D106+'Oct 15'!D106+'Oct 22'!D107+'Oct 29'!D107+Week7!D107+Week8!D106+Week9!D107+Week10!D107+Week11!D124+Week12!D124+Week13!D124+Week14!D124+Week15!D124+Week16!D124+Week17!D124+Week18!D124+Week19!D124+Week20!D124+Week21!D124+Week22!D124+Week23!D124+Week24!D124+Week25!D124+Week26!D124+Week27!D124+Week28!D124</f>
        <v>0</v>
      </c>
      <c r="E85" s="5">
        <f>'Sept 24'!E107+'Oct 1'!E107+'Oct 8'!E106+'Oct 15'!E106+'Oct 22'!E107+'Oct 29'!E107+Week7!E107+Week8!E106+Week9!E107+Week10!E107+Week11!E124+Week12!E124+Week13!E124+Week14!E124+Week15!E124+Week16!E124+Week17!E124+Week18!E124+Week19!E124+Week20!E124+Week21!E124+Week22!E124+Week23!E124+Week24!E124+Week25!E124+Week26!E124+Week27!E124+Week28!E124</f>
        <v>0</v>
      </c>
      <c r="F85" s="5">
        <f>'Sept 24'!F107+'Oct 1'!F107+'Oct 8'!F106+'Oct 15'!F106+'Oct 22'!F107+'Oct 29'!F107+Week7!F107+Week8!F106+Week9!F107+Week10!F107+Week11!F124+Week12!F124+Week13!F124+Week14!F124+Week15!F124+Week16!F124+Week17!F124+Week18!F124+Week19!F124+Week20!F124+Week21!F124+Week22!F124+Week23!F124+Week24!F124+Week25!F124+Week26!F124+Week27!F124+Week28!F124</f>
        <v>0</v>
      </c>
      <c r="G85" s="5">
        <f>'Sept 24'!G107+'Oct 1'!G107+'Oct 8'!G106+'Oct 15'!G106+'Oct 22'!G107+'Oct 29'!G107+Week7!G107+Week8!G106+Week9!G107+Week10!G107+Week11!G124+Week12!G124+Week13!G124+Week14!G124+Week15!G124+Week16!G124+Week17!G124+Week18!G124+Week19!G124+Week20!G124+Week21!G124+Week22!G124+Week23!G124+Week24!G124+Week25!G124+Week26!G124+Week27!G124+Week28!G124</f>
        <v>0</v>
      </c>
      <c r="H85" s="5">
        <f>'Sept 24'!H107+'Oct 1'!H107+'Oct 8'!H106+'Oct 15'!H106+'Oct 22'!H107+'Oct 29'!H107+Week7!H107+Week8!H106+Week9!H107+Week10!H107+Week11!H124+Week12!H124+Week13!H124+Week14!H124+Week15!H124+Week16!H124+Week17!H124+Week18!H124+Week19!H124+Week20!H124+Week21!H124+Week22!H124+Week23!H124+Week24!H124+Week25!H124+Week26!H124+Week27!H124+Week28!H124</f>
        <v>0</v>
      </c>
      <c r="I85" s="5">
        <f>'Sept 24'!I107+'Oct 1'!I107+'Oct 8'!I106+'Oct 15'!I106+'Oct 22'!I107+'Oct 29'!I107+Week7!I107+Week8!I106+Week9!I107+Week10!I107+Week11!I124+Week12!I124+Week13!I124+Week14!I124+Week15!I124+Week16!I124+Week17!I124+Week18!I124+Week19!I124+Week20!I124+Week21!I124+Week22!I124+Week23!I124+Week24!I124+Week25!I124+Week26!I124+Week27!I124+Week28!I124</f>
        <v>0</v>
      </c>
      <c r="J85" s="4">
        <f t="shared" si="1"/>
        <v>0</v>
      </c>
    </row>
    <row r="86" spans="1:10">
      <c r="A86" s="1">
        <f>'Sept 24'!A108</f>
        <v>0</v>
      </c>
      <c r="B86" s="1">
        <f>'Sept 24'!B108</f>
        <v>0</v>
      </c>
      <c r="C86" s="1">
        <f>'Sept 24'!C108</f>
        <v>0</v>
      </c>
      <c r="D86" s="5">
        <f>'Sept 24'!D108+'Oct 1'!D108+'Oct 8'!D107+'Oct 15'!D107+'Oct 22'!D108+'Oct 29'!D108+Week7!D108+Week8!D107+Week9!D108+Week10!D108+Week11!D125+Week12!D125+Week13!D125+Week14!D125+Week15!D125+Week16!D125+Week17!D125+Week18!D125+Week19!D125+Week20!D125+Week21!D125+Week22!D125+Week23!D125+Week24!D125+Week25!D125+Week26!D125+Week27!D125+Week28!D125</f>
        <v>0</v>
      </c>
      <c r="E86" s="5">
        <f>'Sept 24'!E108+'Oct 1'!E108+'Oct 8'!E107+'Oct 15'!E107+'Oct 22'!E108+'Oct 29'!E108+Week7!E108+Week8!E107+Week9!E108+Week10!E108+Week11!E125+Week12!E125+Week13!E125+Week14!E125+Week15!E125+Week16!E125+Week17!E125+Week18!E125+Week19!E125+Week20!E125+Week21!E125+Week22!E125+Week23!E125+Week24!E125+Week25!E125+Week26!E125+Week27!E125+Week28!E125</f>
        <v>0</v>
      </c>
      <c r="F86" s="5">
        <f>'Sept 24'!F108+'Oct 1'!F108+'Oct 8'!F107+'Oct 15'!F107+'Oct 22'!F108+'Oct 29'!F108+Week7!F108+Week8!F107+Week9!F108+Week10!F108+Week11!F125+Week12!F125+Week13!F125+Week14!F125+Week15!F125+Week16!F125+Week17!F125+Week18!F125+Week19!F125+Week20!F125+Week21!F125+Week22!F125+Week23!F125+Week24!F125+Week25!F125+Week26!F125+Week27!F125+Week28!F125</f>
        <v>0</v>
      </c>
      <c r="G86" s="5">
        <f>'Sept 24'!G108+'Oct 1'!G108+'Oct 8'!G107+'Oct 15'!G107+'Oct 22'!G108+'Oct 29'!G108+Week7!G108+Week8!G107+Week9!G108+Week10!G108+Week11!G125+Week12!G125+Week13!G125+Week14!G125+Week15!G125+Week16!G125+Week17!G125+Week18!G125+Week19!G125+Week20!G125+Week21!G125+Week22!G125+Week23!G125+Week24!G125+Week25!G125+Week26!G125+Week27!G125+Week28!G125</f>
        <v>0</v>
      </c>
      <c r="H86" s="5">
        <f>'Sept 24'!H108+'Oct 1'!H108+'Oct 8'!H107+'Oct 15'!H107+'Oct 22'!H108+'Oct 29'!H108+Week7!H108+Week8!H107+Week9!H108+Week10!H108+Week11!H125+Week12!H125+Week13!H125+Week14!H125+Week15!H125+Week16!H125+Week17!H125+Week18!H125+Week19!H125+Week20!H125+Week21!H125+Week22!H125+Week23!H125+Week24!H125+Week25!H125+Week26!H125+Week27!H125+Week28!H125</f>
        <v>0</v>
      </c>
      <c r="I86" s="5">
        <f>'Sept 24'!I108+'Oct 1'!I108+'Oct 8'!I107+'Oct 15'!I107+'Oct 22'!I108+'Oct 29'!I108+Week7!I108+Week8!I107+Week9!I108+Week10!I108+Week11!I125+Week12!I125+Week13!I125+Week14!I125+Week15!I125+Week16!I125+Week17!I125+Week18!I125+Week19!I125+Week20!I125+Week21!I125+Week22!I125+Week23!I125+Week24!I125+Week25!I125+Week26!I125+Week27!I125+Week28!I125</f>
        <v>0</v>
      </c>
      <c r="J86" s="4">
        <f t="shared" si="1"/>
        <v>0</v>
      </c>
    </row>
    <row r="87" spans="1:10">
      <c r="A87" s="1">
        <f>'Sept 24'!A109</f>
        <v>0</v>
      </c>
      <c r="B87" s="1">
        <f>'Sept 24'!B109</f>
        <v>0</v>
      </c>
      <c r="C87" s="1">
        <f>'Sept 24'!C109</f>
        <v>0</v>
      </c>
      <c r="D87" s="5">
        <f>'Sept 24'!D109+'Oct 1'!D109+'Oct 8'!D108+'Oct 15'!D108+'Oct 22'!D109+'Oct 29'!D109+Week7!D109+Week8!D108+Week9!D109+Week10!D109+Week11!D126+Week12!D126+Week13!D126+Week14!D126+Week15!D126+Week16!D126+Week17!D126+Week18!D126+Week19!D126+Week20!D126+Week21!D126+Week22!D126+Week23!D126+Week24!D126+Week25!D126+Week26!D126+Week27!D126+Week28!D126</f>
        <v>0</v>
      </c>
      <c r="E87" s="5">
        <f>'Sept 24'!E109+'Oct 1'!E109+'Oct 8'!E108+'Oct 15'!E108+'Oct 22'!E109+'Oct 29'!E109+Week7!E109+Week8!E108+Week9!E109+Week10!E109+Week11!E126+Week12!E126+Week13!E126+Week14!E126+Week15!E126+Week16!E126+Week17!E126+Week18!E126+Week19!E126+Week20!E126+Week21!E126+Week22!E126+Week23!E126+Week24!E126+Week25!E126+Week26!E126+Week27!E126+Week28!E126</f>
        <v>0</v>
      </c>
      <c r="F87" s="5">
        <f>'Sept 24'!F109+'Oct 1'!F109+'Oct 8'!F108+'Oct 15'!F108+'Oct 22'!F109+'Oct 29'!F109+Week7!F109+Week8!F108+Week9!F109+Week10!F109+Week11!F126+Week12!F126+Week13!F126+Week14!F126+Week15!F126+Week16!F126+Week17!F126+Week18!F126+Week19!F126+Week20!F126+Week21!F126+Week22!F126+Week23!F126+Week24!F126+Week25!F126+Week26!F126+Week27!F126+Week28!F126</f>
        <v>0</v>
      </c>
      <c r="G87" s="5">
        <f>'Sept 24'!G109+'Oct 1'!G109+'Oct 8'!G108+'Oct 15'!G108+'Oct 22'!G109+'Oct 29'!G109+Week7!G109+Week8!G108+Week9!G109+Week10!G109+Week11!G126+Week12!G126+Week13!G126+Week14!G126+Week15!G126+Week16!G126+Week17!G126+Week18!G126+Week19!G126+Week20!G126+Week21!G126+Week22!G126+Week23!G126+Week24!G126+Week25!G126+Week26!G126+Week27!G126+Week28!G126</f>
        <v>0</v>
      </c>
      <c r="H87" s="5">
        <f>'Sept 24'!H109+'Oct 1'!H109+'Oct 8'!H108+'Oct 15'!H108+'Oct 22'!H109+'Oct 29'!H109+Week7!H109+Week8!H108+Week9!H109+Week10!H109+Week11!H126+Week12!H126+Week13!H126+Week14!H126+Week15!H126+Week16!H126+Week17!H126+Week18!H126+Week19!H126+Week20!H126+Week21!H126+Week22!H126+Week23!H126+Week24!H126+Week25!H126+Week26!H126+Week27!H126+Week28!H126</f>
        <v>0</v>
      </c>
      <c r="I87" s="5">
        <f>'Sept 24'!I109+'Oct 1'!I109+'Oct 8'!I108+'Oct 15'!I108+'Oct 22'!I109+'Oct 29'!I109+Week7!I109+Week8!I108+Week9!I109+Week10!I109+Week11!I126+Week12!I126+Week13!I126+Week14!I126+Week15!I126+Week16!I126+Week17!I126+Week18!I126+Week19!I126+Week20!I126+Week21!I126+Week22!I126+Week23!I126+Week24!I126+Week25!I126+Week26!I126+Week27!I126+Week28!I126</f>
        <v>0</v>
      </c>
      <c r="J87" s="4">
        <f t="shared" si="1"/>
        <v>0</v>
      </c>
    </row>
    <row r="88" spans="1:10">
      <c r="A88" s="1">
        <f>'Sept 24'!A110</f>
        <v>0</v>
      </c>
      <c r="B88" s="1">
        <f>'Sept 24'!B110</f>
        <v>0</v>
      </c>
      <c r="C88" s="1">
        <f>'Sept 24'!C110</f>
        <v>0</v>
      </c>
      <c r="D88" s="5">
        <f>'Sept 24'!D110+'Oct 1'!D110+'Oct 8'!D109+'Oct 15'!D109+'Oct 22'!D110+'Oct 29'!D110+Week7!D110+Week8!D109+Week9!D110+Week10!D110+Week11!D127+Week12!D127+Week13!D127+Week14!D127+Week15!D127+Week16!D127+Week17!D127+Week18!D127+Week19!D127+Week20!D127+Week21!D127+Week22!D127+Week23!D127+Week24!D127+Week25!D127+Week26!D127+Week27!D127+Week28!D127</f>
        <v>0</v>
      </c>
      <c r="E88" s="5">
        <f>'Sept 24'!E110+'Oct 1'!E110+'Oct 8'!E109+'Oct 15'!E109+'Oct 22'!E110+'Oct 29'!E110+Week7!E110+Week8!E109+Week9!E110+Week10!E110+Week11!E127+Week12!E127+Week13!E127+Week14!E127+Week15!E127+Week16!E127+Week17!E127+Week18!E127+Week19!E127+Week20!E127+Week21!E127+Week22!E127+Week23!E127+Week24!E127+Week25!E127+Week26!E127+Week27!E127+Week28!E127</f>
        <v>0</v>
      </c>
      <c r="F88" s="5">
        <f>'Sept 24'!F110+'Oct 1'!F110+'Oct 8'!F109+'Oct 15'!F109+'Oct 22'!F110+'Oct 29'!F110+Week7!F110+Week8!F109+Week9!F110+Week10!F110+Week11!F127+Week12!F127+Week13!F127+Week14!F127+Week15!F127+Week16!F127+Week17!F127+Week18!F127+Week19!F127+Week20!F127+Week21!F127+Week22!F127+Week23!F127+Week24!F127+Week25!F127+Week26!F127+Week27!F127+Week28!F127</f>
        <v>0</v>
      </c>
      <c r="G88" s="5">
        <f>'Sept 24'!G110+'Oct 1'!G110+'Oct 8'!G109+'Oct 15'!G109+'Oct 22'!G110+'Oct 29'!G110+Week7!G110+Week8!G109+Week9!G110+Week10!G110+Week11!G127+Week12!G127+Week13!G127+Week14!G127+Week15!G127+Week16!G127+Week17!G127+Week18!G127+Week19!G127+Week20!G127+Week21!G127+Week22!G127+Week23!G127+Week24!G127+Week25!G127+Week26!G127+Week27!G127+Week28!G127</f>
        <v>0</v>
      </c>
      <c r="H88" s="5">
        <f>'Sept 24'!H110+'Oct 1'!H110+'Oct 8'!H109+'Oct 15'!H109+'Oct 22'!H110+'Oct 29'!H110+Week7!H110+Week8!H109+Week9!H110+Week10!H110+Week11!H127+Week12!H127+Week13!H127+Week14!H127+Week15!H127+Week16!H127+Week17!H127+Week18!H127+Week19!H127+Week20!H127+Week21!H127+Week22!H127+Week23!H127+Week24!H127+Week25!H127+Week26!H127+Week27!H127+Week28!H127</f>
        <v>0</v>
      </c>
      <c r="I88" s="5">
        <f>'Sept 24'!I110+'Oct 1'!I110+'Oct 8'!I109+'Oct 15'!I109+'Oct 22'!I110+'Oct 29'!I110+Week7!I110+Week8!I109+Week9!I110+Week10!I110+Week11!I127+Week12!I127+Week13!I127+Week14!I127+Week15!I127+Week16!I127+Week17!I127+Week18!I127+Week19!I127+Week20!I127+Week21!I127+Week22!I127+Week23!I127+Week24!I127+Week25!I127+Week26!I127+Week27!I127+Week28!I127</f>
        <v>0</v>
      </c>
      <c r="J88" s="4">
        <f t="shared" si="1"/>
        <v>0</v>
      </c>
    </row>
    <row r="89" spans="1:10">
      <c r="A89" s="1">
        <f>'Sept 24'!A111</f>
        <v>0</v>
      </c>
      <c r="B89" s="1">
        <f>'Sept 24'!B111</f>
        <v>0</v>
      </c>
      <c r="C89" s="1">
        <f>'Sept 24'!C111</f>
        <v>0</v>
      </c>
      <c r="D89" s="5">
        <f>'Sept 24'!D111+'Oct 1'!D111+'Oct 8'!D110+'Oct 15'!D110+'Oct 22'!D111+'Oct 29'!D111+Week7!D111+Week8!D110+Week9!D111+Week10!D111+Week11!D128+Week12!D128+Week13!D128+Week14!D128+Week15!D128+Week16!D128+Week17!D128+Week18!D128+Week19!D128+Week20!D128+Week21!D128+Week22!D128+Week23!D128+Week24!D128+Week25!D128+Week26!D128+Week27!D128+Week28!D128</f>
        <v>0</v>
      </c>
      <c r="E89" s="5">
        <f>'Sept 24'!E111+'Oct 1'!E111+'Oct 8'!E110+'Oct 15'!E110+'Oct 22'!E111+'Oct 29'!E111+Week7!E111+Week8!E110+Week9!E111+Week10!E111+Week11!E128+Week12!E128+Week13!E128+Week14!E128+Week15!E128+Week16!E128+Week17!E128+Week18!E128+Week19!E128+Week20!E128+Week21!E128+Week22!E128+Week23!E128+Week24!E128+Week25!E128+Week26!E128+Week27!E128+Week28!E128</f>
        <v>0</v>
      </c>
      <c r="F89" s="5">
        <f>'Sept 24'!F111+'Oct 1'!F111+'Oct 8'!F110+'Oct 15'!F110+'Oct 22'!F111+'Oct 29'!F111+Week7!F111+Week8!F110+Week9!F111+Week10!F111+Week11!F128+Week12!F128+Week13!F128+Week14!F128+Week15!F128+Week16!F128+Week17!F128+Week18!F128+Week19!F128+Week20!F128+Week21!F128+Week22!F128+Week23!F128+Week24!F128+Week25!F128+Week26!F128+Week27!F128+Week28!F128</f>
        <v>0</v>
      </c>
      <c r="G89" s="5">
        <f>'Sept 24'!G111+'Oct 1'!G111+'Oct 8'!G110+'Oct 15'!G110+'Oct 22'!G111+'Oct 29'!G111+Week7!G111+Week8!G110+Week9!G111+Week10!G111+Week11!G128+Week12!G128+Week13!G128+Week14!G128+Week15!G128+Week16!G128+Week17!G128+Week18!G128+Week19!G128+Week20!G128+Week21!G128+Week22!G128+Week23!G128+Week24!G128+Week25!G128+Week26!G128+Week27!G128+Week28!G128</f>
        <v>0</v>
      </c>
      <c r="H89" s="5">
        <f>'Sept 24'!H111+'Oct 1'!H111+'Oct 8'!H110+'Oct 15'!H110+'Oct 22'!H111+'Oct 29'!H111+Week7!H111+Week8!H110+Week9!H111+Week10!H111+Week11!H128+Week12!H128+Week13!H128+Week14!H128+Week15!H128+Week16!H128+Week17!H128+Week18!H128+Week19!H128+Week20!H128+Week21!H128+Week22!H128+Week23!H128+Week24!H128+Week25!H128+Week26!H128+Week27!H128+Week28!H128</f>
        <v>0</v>
      </c>
      <c r="I89" s="5">
        <f>'Sept 24'!I111+'Oct 1'!I111+'Oct 8'!I110+'Oct 15'!I110+'Oct 22'!I111+'Oct 29'!I111+Week7!I111+Week8!I110+Week9!I111+Week10!I111+Week11!I128+Week12!I128+Week13!I128+Week14!I128+Week15!I128+Week16!I128+Week17!I128+Week18!I128+Week19!I128+Week20!I128+Week21!I128+Week22!I128+Week23!I128+Week24!I128+Week25!I128+Week26!I128+Week27!I128+Week28!I128</f>
        <v>0</v>
      </c>
      <c r="J89" s="4">
        <f t="shared" si="1"/>
        <v>0</v>
      </c>
    </row>
    <row r="90" spans="1:10">
      <c r="A90" s="1">
        <f>'Sept 24'!A112</f>
        <v>0</v>
      </c>
      <c r="B90" s="1">
        <f>'Sept 24'!B112</f>
        <v>0</v>
      </c>
      <c r="C90" s="1">
        <f>'Sept 24'!C112</f>
        <v>0</v>
      </c>
      <c r="D90" s="5">
        <f>'Sept 24'!D112+'Oct 1'!D112+'Oct 8'!D111+'Oct 15'!D111+'Oct 22'!D112+'Oct 29'!D112+Week7!D112+Week8!D111+Week9!D112+Week10!D112+Week11!D129+Week12!D129+Week13!D129+Week14!D129+Week15!D129+Week16!D129+Week17!D129+Week18!D129+Week19!D129+Week20!D129+Week21!D129+Week22!D129+Week23!D129+Week24!D129+Week25!D129+Week26!D129+Week27!D129+Week28!D129</f>
        <v>0</v>
      </c>
      <c r="E90" s="5">
        <f>'Sept 24'!E112+'Oct 1'!E112+'Oct 8'!E111+'Oct 15'!E111+'Oct 22'!E112+'Oct 29'!E112+Week7!E112+Week8!E111+Week9!E112+Week10!E112+Week11!E129+Week12!E129+Week13!E129+Week14!E129+Week15!E129+Week16!E129+Week17!E129+Week18!E129+Week19!E129+Week20!E129+Week21!E129+Week22!E129+Week23!E129+Week24!E129+Week25!E129+Week26!E129+Week27!E129+Week28!E129</f>
        <v>0</v>
      </c>
      <c r="F90" s="5">
        <f>'Sept 24'!F112+'Oct 1'!F112+'Oct 8'!F111+'Oct 15'!F111+'Oct 22'!F112+'Oct 29'!F112+Week7!F112+Week8!F111+Week9!F112+Week10!F112+Week11!F129+Week12!F129+Week13!F129+Week14!F129+Week15!F129+Week16!F129+Week17!F129+Week18!F129+Week19!F129+Week20!F129+Week21!F129+Week22!F129+Week23!F129+Week24!F129+Week25!F129+Week26!F129+Week27!F129+Week28!F129</f>
        <v>0</v>
      </c>
      <c r="G90" s="5">
        <f>'Sept 24'!G112+'Oct 1'!G112+'Oct 8'!G111+'Oct 15'!G111+'Oct 22'!G112+'Oct 29'!G112+Week7!G112+Week8!G111+Week9!G112+Week10!G112+Week11!G129+Week12!G129+Week13!G129+Week14!G129+Week15!G129+Week16!G129+Week17!G129+Week18!G129+Week19!G129+Week20!G129+Week21!G129+Week22!G129+Week23!G129+Week24!G129+Week25!G129+Week26!G129+Week27!G129+Week28!G129</f>
        <v>0</v>
      </c>
      <c r="H90" s="5">
        <f>'Sept 24'!H112+'Oct 1'!H112+'Oct 8'!H111+'Oct 15'!H111+'Oct 22'!H112+'Oct 29'!H112+Week7!H112+Week8!H111+Week9!H112+Week10!H112+Week11!H129+Week12!H129+Week13!H129+Week14!H129+Week15!H129+Week16!H129+Week17!H129+Week18!H129+Week19!H129+Week20!H129+Week21!H129+Week22!H129+Week23!H129+Week24!H129+Week25!H129+Week26!H129+Week27!H129+Week28!H129</f>
        <v>0</v>
      </c>
      <c r="I90" s="5">
        <f>'Sept 24'!I112+'Oct 1'!I112+'Oct 8'!I111+'Oct 15'!I111+'Oct 22'!I112+'Oct 29'!I112+Week7!I112+Week8!I111+Week9!I112+Week10!I112+Week11!I129+Week12!I129+Week13!I129+Week14!I129+Week15!I129+Week16!I129+Week17!I129+Week18!I129+Week19!I129+Week20!I129+Week21!I129+Week22!I129+Week23!I129+Week24!I129+Week25!I129+Week26!I129+Week27!I129+Week28!I129</f>
        <v>0</v>
      </c>
      <c r="J90" s="4">
        <f t="shared" si="1"/>
        <v>0</v>
      </c>
    </row>
    <row r="91" spans="1:10">
      <c r="A91" s="1">
        <f>'Sept 24'!A113</f>
        <v>0</v>
      </c>
      <c r="B91" s="1">
        <f>'Sept 24'!B113</f>
        <v>0</v>
      </c>
      <c r="C91" s="1">
        <f>'Sept 24'!C113</f>
        <v>0</v>
      </c>
      <c r="D91" s="5">
        <f>'Sept 24'!D113+'Oct 1'!D113+'Oct 8'!D112+'Oct 15'!D112+'Oct 22'!D113+'Oct 29'!D113+Week7!D113+Week8!D112+Week9!D113+Week10!D113+Week11!D130+Week12!D130+Week13!D130+Week14!D130+Week15!D130+Week16!D130+Week17!D130+Week18!D130+Week19!D130+Week20!D130+Week21!D130+Week22!D130+Week23!D130+Week24!D130+Week25!D130+Week26!D130+Week27!D130+Week28!D130</f>
        <v>0</v>
      </c>
      <c r="E91" s="5">
        <f>'Sept 24'!E113+'Oct 1'!E113+'Oct 8'!E112+'Oct 15'!E112+'Oct 22'!E113+'Oct 29'!E113+Week7!E113+Week8!E112+Week9!E113+Week10!E113+Week11!E130+Week12!E130+Week13!E130+Week14!E130+Week15!E130+Week16!E130+Week17!E130+Week18!E130+Week19!E130+Week20!E130+Week21!E130+Week22!E130+Week23!E130+Week24!E130+Week25!E130+Week26!E130+Week27!E130+Week28!E130</f>
        <v>0</v>
      </c>
      <c r="F91" s="5">
        <f>'Sept 24'!F113+'Oct 1'!F113+'Oct 8'!F112+'Oct 15'!F112+'Oct 22'!F113+'Oct 29'!F113+Week7!F113+Week8!F112+Week9!F113+Week10!F113+Week11!F130+Week12!F130+Week13!F130+Week14!F130+Week15!F130+Week16!F130+Week17!F130+Week18!F130+Week19!F130+Week20!F130+Week21!F130+Week22!F130+Week23!F130+Week24!F130+Week25!F130+Week26!F130+Week27!F130+Week28!F130</f>
        <v>0</v>
      </c>
      <c r="G91" s="5">
        <f>'Sept 24'!G113+'Oct 1'!G113+'Oct 8'!G112+'Oct 15'!G112+'Oct 22'!G113+'Oct 29'!G113+Week7!G113+Week8!G112+Week9!G113+Week10!G113+Week11!G130+Week12!G130+Week13!G130+Week14!G130+Week15!G130+Week16!G130+Week17!G130+Week18!G130+Week19!G130+Week20!G130+Week21!G130+Week22!G130+Week23!G130+Week24!G130+Week25!G130+Week26!G130+Week27!G130+Week28!G130</f>
        <v>0</v>
      </c>
      <c r="H91" s="5">
        <f>'Sept 24'!H113+'Oct 1'!H113+'Oct 8'!H112+'Oct 15'!H112+'Oct 22'!H113+'Oct 29'!H113+Week7!H113+Week8!H112+Week9!H113+Week10!H113+Week11!H130+Week12!H130+Week13!H130+Week14!H130+Week15!H130+Week16!H130+Week17!H130+Week18!H130+Week19!H130+Week20!H130+Week21!H130+Week22!H130+Week23!H130+Week24!H130+Week25!H130+Week26!H130+Week27!H130+Week28!H130</f>
        <v>0</v>
      </c>
      <c r="I91" s="5">
        <f>'Sept 24'!I113+'Oct 1'!I113+'Oct 8'!I112+'Oct 15'!I112+'Oct 22'!I113+'Oct 29'!I113+Week7!I113+Week8!I112+Week9!I113+Week10!I113+Week11!I130+Week12!I130+Week13!I130+Week14!I130+Week15!I130+Week16!I130+Week17!I130+Week18!I130+Week19!I130+Week20!I130+Week21!I130+Week22!I130+Week23!I130+Week24!I130+Week25!I130+Week26!I130+Week27!I130+Week28!I130</f>
        <v>0</v>
      </c>
      <c r="J91" s="4">
        <f t="shared" si="1"/>
        <v>0</v>
      </c>
    </row>
    <row r="92" spans="1:10">
      <c r="A92" s="1">
        <f>'Sept 24'!A114</f>
        <v>0</v>
      </c>
      <c r="B92" s="1">
        <f>'Sept 24'!B114</f>
        <v>0</v>
      </c>
      <c r="C92" s="1">
        <f>'Sept 24'!C114</f>
        <v>0</v>
      </c>
      <c r="D92" s="5">
        <f>'Sept 24'!D114+'Oct 1'!D114+'Oct 8'!D113+'Oct 15'!D113+'Oct 22'!D114+'Oct 29'!D114+Week7!D114+Week8!D113+Week9!D114+Week10!D114+Week11!D131+Week12!D131+Week13!D131+Week14!D131+Week15!D131+Week16!D131+Week17!D131+Week18!D131+Week19!D131+Week20!D131+Week21!D131+Week22!D131+Week23!D131+Week24!D131+Week25!D131+Week26!D131+Week27!D131+Week28!D131</f>
        <v>0</v>
      </c>
      <c r="E92" s="5">
        <f>'Sept 24'!E114+'Oct 1'!E114+'Oct 8'!E113+'Oct 15'!E113+'Oct 22'!E114+'Oct 29'!E114+Week7!E114+Week8!E113+Week9!E114+Week10!E114+Week11!E131+Week12!E131+Week13!E131+Week14!E131+Week15!E131+Week16!E131+Week17!E131+Week18!E131+Week19!E131+Week20!E131+Week21!E131+Week22!E131+Week23!E131+Week24!E131+Week25!E131+Week26!E131+Week27!E131+Week28!E131</f>
        <v>0</v>
      </c>
      <c r="F92" s="5">
        <f>'Sept 24'!F114+'Oct 1'!F114+'Oct 8'!F113+'Oct 15'!F113+'Oct 22'!F114+'Oct 29'!F114+Week7!F114+Week8!F113+Week9!F114+Week10!F114+Week11!F131+Week12!F131+Week13!F131+Week14!F131+Week15!F131+Week16!F131+Week17!F131+Week18!F131+Week19!F131+Week20!F131+Week21!F131+Week22!F131+Week23!F131+Week24!F131+Week25!F131+Week26!F131+Week27!F131+Week28!F131</f>
        <v>0</v>
      </c>
      <c r="G92" s="5">
        <f>'Sept 24'!G114+'Oct 1'!G114+'Oct 8'!G113+'Oct 15'!G113+'Oct 22'!G114+'Oct 29'!G114+Week7!G114+Week8!G113+Week9!G114+Week10!G114+Week11!G131+Week12!G131+Week13!G131+Week14!G131+Week15!G131+Week16!G131+Week17!G131+Week18!G131+Week19!G131+Week20!G131+Week21!G131+Week22!G131+Week23!G131+Week24!G131+Week25!G131+Week26!G131+Week27!G131+Week28!G131</f>
        <v>0</v>
      </c>
      <c r="H92" s="5">
        <f>'Sept 24'!H114+'Oct 1'!H114+'Oct 8'!H113+'Oct 15'!H113+'Oct 22'!H114+'Oct 29'!H114+Week7!H114+Week8!H113+Week9!H114+Week10!H114+Week11!H131+Week12!H131+Week13!H131+Week14!H131+Week15!H131+Week16!H131+Week17!H131+Week18!H131+Week19!H131+Week20!H131+Week21!H131+Week22!H131+Week23!H131+Week24!H131+Week25!H131+Week26!H131+Week27!H131+Week28!H131</f>
        <v>0</v>
      </c>
      <c r="I92" s="5">
        <f>'Sept 24'!I114+'Oct 1'!I114+'Oct 8'!I113+'Oct 15'!I113+'Oct 22'!I114+'Oct 29'!I114+Week7!I114+Week8!I113+Week9!I114+Week10!I114+Week11!I131+Week12!I131+Week13!I131+Week14!I131+Week15!I131+Week16!I131+Week17!I131+Week18!I131+Week19!I131+Week20!I131+Week21!I131+Week22!I131+Week23!I131+Week24!I131+Week25!I131+Week26!I131+Week27!I131+Week28!I131</f>
        <v>0</v>
      </c>
      <c r="J92" s="4">
        <f t="shared" si="1"/>
        <v>0</v>
      </c>
    </row>
    <row r="93" spans="1:10">
      <c r="A93" s="1">
        <f>'Sept 24'!A115</f>
        <v>0</v>
      </c>
      <c r="B93" s="1">
        <f>'Sept 24'!B115</f>
        <v>0</v>
      </c>
      <c r="C93" s="1">
        <f>'Sept 24'!C115</f>
        <v>0</v>
      </c>
      <c r="D93" s="5">
        <f>'Sept 24'!D115+'Oct 1'!D115+'Oct 8'!D114+'Oct 15'!D114+'Oct 22'!D115+'Oct 29'!D115+Week7!D115+Week8!D114+Week9!D115+Week10!D115+Week11!D132+Week12!D132+Week13!D132+Week14!D132+Week15!D132+Week16!D132+Week17!D132+Week18!D132+Week19!D132+Week20!D132+Week21!D132+Week22!D132+Week23!D132+Week24!D132+Week25!D132+Week26!D132+Week27!D132+Week28!D132</f>
        <v>0</v>
      </c>
      <c r="E93" s="5">
        <f>'Sept 24'!E115+'Oct 1'!E115+'Oct 8'!E114+'Oct 15'!E114+'Oct 22'!E115+'Oct 29'!E115+Week7!E115+Week8!E114+Week9!E115+Week10!E115+Week11!E132+Week12!E132+Week13!E132+Week14!E132+Week15!E132+Week16!E132+Week17!E132+Week18!E132+Week19!E132+Week20!E132+Week21!E132+Week22!E132+Week23!E132+Week24!E132+Week25!E132+Week26!E132+Week27!E132+Week28!E132</f>
        <v>0</v>
      </c>
      <c r="F93" s="5">
        <f>'Sept 24'!F115+'Oct 1'!F115+'Oct 8'!F114+'Oct 15'!F114+'Oct 22'!F115+'Oct 29'!F115+Week7!F115+Week8!F114+Week9!F115+Week10!F115+Week11!F132+Week12!F132+Week13!F132+Week14!F132+Week15!F132+Week16!F132+Week17!F132+Week18!F132+Week19!F132+Week20!F132+Week21!F132+Week22!F132+Week23!F132+Week24!F132+Week25!F132+Week26!F132+Week27!F132+Week28!F132</f>
        <v>0</v>
      </c>
      <c r="G93" s="5">
        <f>'Sept 24'!G115+'Oct 1'!G115+'Oct 8'!G114+'Oct 15'!G114+'Oct 22'!G115+'Oct 29'!G115+Week7!G115+Week8!G114+Week9!G115+Week10!G115+Week11!G132+Week12!G132+Week13!G132+Week14!G132+Week15!G132+Week16!G132+Week17!G132+Week18!G132+Week19!G132+Week20!G132+Week21!G132+Week22!G132+Week23!G132+Week24!G132+Week25!G132+Week26!G132+Week27!G132+Week28!G132</f>
        <v>0</v>
      </c>
      <c r="H93" s="5">
        <f>'Sept 24'!H115+'Oct 1'!H115+'Oct 8'!H114+'Oct 15'!H114+'Oct 22'!H115+'Oct 29'!H115+Week7!H115+Week8!H114+Week9!H115+Week10!H115+Week11!H132+Week12!H132+Week13!H132+Week14!H132+Week15!H132+Week16!H132+Week17!H132+Week18!H132+Week19!H132+Week20!H132+Week21!H132+Week22!H132+Week23!H132+Week24!H132+Week25!H132+Week26!H132+Week27!H132+Week28!H132</f>
        <v>0</v>
      </c>
      <c r="I93" s="5">
        <f>'Sept 24'!I115+'Oct 1'!I115+'Oct 8'!I114+'Oct 15'!I114+'Oct 22'!I115+'Oct 29'!I115+Week7!I115+Week8!I114+Week9!I115+Week10!I115+Week11!I132+Week12!I132+Week13!I132+Week14!I132+Week15!I132+Week16!I132+Week17!I132+Week18!I132+Week19!I132+Week20!I132+Week21!I132+Week22!I132+Week23!I132+Week24!I132+Week25!I132+Week26!I132+Week27!I132+Week28!I132</f>
        <v>0</v>
      </c>
      <c r="J93" s="4">
        <f t="shared" si="1"/>
        <v>0</v>
      </c>
    </row>
    <row r="94" spans="1:10">
      <c r="A94" s="1">
        <f>'Sept 24'!A116</f>
        <v>0</v>
      </c>
      <c r="B94" s="1">
        <f>'Sept 24'!B116</f>
        <v>0</v>
      </c>
      <c r="C94" s="1">
        <f>'Sept 24'!C116</f>
        <v>0</v>
      </c>
      <c r="D94" s="5">
        <f>'Sept 24'!D116+'Oct 1'!D116+'Oct 8'!D115+'Oct 15'!D115+'Oct 22'!D116+'Oct 29'!D116+Week7!D116+Week8!D115+Week9!D116+Week10!D116+Week11!D133+Week12!D133+Week13!D133+Week14!D133+Week15!D133+Week16!D133+Week17!D133+Week18!D133+Week19!D133+Week20!D133+Week21!D133+Week22!D133+Week23!D133+Week24!D133+Week25!D133+Week26!D133+Week27!D133+Week28!D133</f>
        <v>0</v>
      </c>
      <c r="E94" s="5">
        <f>'Sept 24'!E116+'Oct 1'!E116+'Oct 8'!E115+'Oct 15'!E115+'Oct 22'!E116+'Oct 29'!E116+Week7!E116+Week8!E115+Week9!E116+Week10!E116+Week11!E133+Week12!E133+Week13!E133+Week14!E133+Week15!E133+Week16!E133+Week17!E133+Week18!E133+Week19!E133+Week20!E133+Week21!E133+Week22!E133+Week23!E133+Week24!E133+Week25!E133+Week26!E133+Week27!E133+Week28!E133</f>
        <v>0</v>
      </c>
      <c r="F94" s="5">
        <f>'Sept 24'!F116+'Oct 1'!F116+'Oct 8'!F115+'Oct 15'!F115+'Oct 22'!F116+'Oct 29'!F116+Week7!F116+Week8!F115+Week9!F116+Week10!F116+Week11!F133+Week12!F133+Week13!F133+Week14!F133+Week15!F133+Week16!F133+Week17!F133+Week18!F133+Week19!F133+Week20!F133+Week21!F133+Week22!F133+Week23!F133+Week24!F133+Week25!F133+Week26!F133+Week27!F133+Week28!F133</f>
        <v>0</v>
      </c>
      <c r="G94" s="5">
        <f>'Sept 24'!G116+'Oct 1'!G116+'Oct 8'!G115+'Oct 15'!G115+'Oct 22'!G116+'Oct 29'!G116+Week7!G116+Week8!G115+Week9!G116+Week10!G116+Week11!G133+Week12!G133+Week13!G133+Week14!G133+Week15!G133+Week16!G133+Week17!G133+Week18!G133+Week19!G133+Week20!G133+Week21!G133+Week22!G133+Week23!G133+Week24!G133+Week25!G133+Week26!G133+Week27!G133+Week28!G133</f>
        <v>0</v>
      </c>
      <c r="H94" s="5">
        <f>'Sept 24'!H116+'Oct 1'!H116+'Oct 8'!H115+'Oct 15'!H115+'Oct 22'!H116+'Oct 29'!H116+Week7!H116+Week8!H115+Week9!H116+Week10!H116+Week11!H133+Week12!H133+Week13!H133+Week14!H133+Week15!H133+Week16!H133+Week17!H133+Week18!H133+Week19!H133+Week20!H133+Week21!H133+Week22!H133+Week23!H133+Week24!H133+Week25!H133+Week26!H133+Week27!H133+Week28!H133</f>
        <v>0</v>
      </c>
      <c r="I94" s="5">
        <f>'Sept 24'!I116+'Oct 1'!I116+'Oct 8'!I115+'Oct 15'!I115+'Oct 22'!I116+'Oct 29'!I116+Week7!I116+Week8!I115+Week9!I116+Week10!I116+Week11!I133+Week12!I133+Week13!I133+Week14!I133+Week15!I133+Week16!I133+Week17!I133+Week18!I133+Week19!I133+Week20!I133+Week21!I133+Week22!I133+Week23!I133+Week24!I133+Week25!I133+Week26!I133+Week27!I133+Week28!I133</f>
        <v>0</v>
      </c>
      <c r="J94" s="4">
        <f t="shared" ref="J94:J105" si="2">IF(G94=0,0,G94/D94)</f>
        <v>0</v>
      </c>
    </row>
    <row r="95" spans="1:10">
      <c r="A95" s="1">
        <f>'Sept 24'!A117</f>
        <v>0</v>
      </c>
      <c r="B95" s="1">
        <f>'Sept 24'!B117</f>
        <v>0</v>
      </c>
      <c r="C95" s="1">
        <f>'Sept 24'!C117</f>
        <v>0</v>
      </c>
      <c r="D95" s="5">
        <f>'Sept 24'!D117+'Oct 1'!D117+'Oct 8'!D116+'Oct 15'!D116+'Oct 22'!D117+'Oct 29'!D117+Week7!D117+Week8!D116+Week9!D117+Week10!D117+Week11!D134+Week12!D134+Week13!D134+Week14!D134+Week15!D134+Week16!D134+Week17!D134+Week18!D134+Week19!D134+Week20!D134+Week21!D134+Week22!D134+Week23!D134+Week24!D134+Week25!D134+Week26!D134+Week27!D134+Week28!D134</f>
        <v>0</v>
      </c>
      <c r="E95" s="5">
        <f>'Sept 24'!E117+'Oct 1'!E117+'Oct 8'!E116+'Oct 15'!E116+'Oct 22'!E117+'Oct 29'!E117+Week7!E117+Week8!E116+Week9!E117+Week10!E117+Week11!E134+Week12!E134+Week13!E134+Week14!E134+Week15!E134+Week16!E134+Week17!E134+Week18!E134+Week19!E134+Week20!E134+Week21!E134+Week22!E134+Week23!E134+Week24!E134+Week25!E134+Week26!E134+Week27!E134+Week28!E134</f>
        <v>0</v>
      </c>
      <c r="F95" s="5">
        <f>'Sept 24'!F117+'Oct 1'!F117+'Oct 8'!F116+'Oct 15'!F116+'Oct 22'!F117+'Oct 29'!F117+Week7!F117+Week8!F116+Week9!F117+Week10!F117+Week11!F134+Week12!F134+Week13!F134+Week14!F134+Week15!F134+Week16!F134+Week17!F134+Week18!F134+Week19!F134+Week20!F134+Week21!F134+Week22!F134+Week23!F134+Week24!F134+Week25!F134+Week26!F134+Week27!F134+Week28!F134</f>
        <v>0</v>
      </c>
      <c r="G95" s="5">
        <f>'Sept 24'!G117+'Oct 1'!G117+'Oct 8'!G116+'Oct 15'!G116+'Oct 22'!G117+'Oct 29'!G117+Week7!G117+Week8!G116+Week9!G117+Week10!G117+Week11!G134+Week12!G134+Week13!G134+Week14!G134+Week15!G134+Week16!G134+Week17!G134+Week18!G134+Week19!G134+Week20!G134+Week21!G134+Week22!G134+Week23!G134+Week24!G134+Week25!G134+Week26!G134+Week27!G134+Week28!G134</f>
        <v>0</v>
      </c>
      <c r="H95" s="5">
        <f>'Sept 24'!H117+'Oct 1'!H117+'Oct 8'!H116+'Oct 15'!H116+'Oct 22'!H117+'Oct 29'!H117+Week7!H117+Week8!H116+Week9!H117+Week10!H117+Week11!H134+Week12!H134+Week13!H134+Week14!H134+Week15!H134+Week16!H134+Week17!H134+Week18!H134+Week19!H134+Week20!H134+Week21!H134+Week22!H134+Week23!H134+Week24!H134+Week25!H134+Week26!H134+Week27!H134+Week28!H134</f>
        <v>0</v>
      </c>
      <c r="I95" s="5">
        <f>'Sept 24'!I117+'Oct 1'!I117+'Oct 8'!I116+'Oct 15'!I116+'Oct 22'!I117+'Oct 29'!I117+Week7!I117+Week8!I116+Week9!I117+Week10!I117+Week11!I134+Week12!I134+Week13!I134+Week14!I134+Week15!I134+Week16!I134+Week17!I134+Week18!I134+Week19!I134+Week20!I134+Week21!I134+Week22!I134+Week23!I134+Week24!I134+Week25!I134+Week26!I134+Week27!I134+Week28!I134</f>
        <v>0</v>
      </c>
      <c r="J95" s="4">
        <f t="shared" si="2"/>
        <v>0</v>
      </c>
    </row>
    <row r="96" spans="1:10">
      <c r="A96" s="1">
        <f>'Sept 24'!A118</f>
        <v>0</v>
      </c>
      <c r="B96" s="1">
        <f>'Sept 24'!B118</f>
        <v>0</v>
      </c>
      <c r="C96" s="1">
        <f>'Sept 24'!C118</f>
        <v>0</v>
      </c>
      <c r="D96" s="5">
        <f>'Sept 24'!D118+'Oct 1'!D118+'Oct 8'!D117+'Oct 15'!D117+'Oct 22'!D118+'Oct 29'!D118+Week7!D118+Week8!D117+Week9!D118+Week10!D118+Week11!D135+Week12!D135+Week13!D135+Week14!D135+Week15!D135+Week16!D135+Week17!D135+Week18!D135+Week19!D135+Week20!D135+Week21!D135+Week22!D135+Week23!D135+Week24!D135+Week25!D135+Week26!D135+Week27!D135+Week28!D135</f>
        <v>0</v>
      </c>
      <c r="E96" s="5">
        <f>'Sept 24'!E118+'Oct 1'!E118+'Oct 8'!E117+'Oct 15'!E117+'Oct 22'!E118+'Oct 29'!E118+Week7!E118+Week8!E117+Week9!E118+Week10!E118+Week11!E135+Week12!E135+Week13!E135+Week14!E135+Week15!E135+Week16!E135+Week17!E135+Week18!E135+Week19!E135+Week20!E135+Week21!E135+Week22!E135+Week23!E135+Week24!E135+Week25!E135+Week26!E135+Week27!E135+Week28!E135</f>
        <v>0</v>
      </c>
      <c r="F96" s="5">
        <f>'Sept 24'!F118+'Oct 1'!F118+'Oct 8'!F117+'Oct 15'!F117+'Oct 22'!F118+'Oct 29'!F118+Week7!F118+Week8!F117+Week9!F118+Week10!F118+Week11!F135+Week12!F135+Week13!F135+Week14!F135+Week15!F135+Week16!F135+Week17!F135+Week18!F135+Week19!F135+Week20!F135+Week21!F135+Week22!F135+Week23!F135+Week24!F135+Week25!F135+Week26!F135+Week27!F135+Week28!F135</f>
        <v>0</v>
      </c>
      <c r="G96" s="5">
        <f>'Sept 24'!G118+'Oct 1'!G118+'Oct 8'!G117+'Oct 15'!G117+'Oct 22'!G118+'Oct 29'!G118+Week7!G118+Week8!G117+Week9!G118+Week10!G118+Week11!G135+Week12!G135+Week13!G135+Week14!G135+Week15!G135+Week16!G135+Week17!G135+Week18!G135+Week19!G135+Week20!G135+Week21!G135+Week22!G135+Week23!G135+Week24!G135+Week25!G135+Week26!G135+Week27!G135+Week28!G135</f>
        <v>0</v>
      </c>
      <c r="H96" s="5">
        <f>'Sept 24'!H118+'Oct 1'!H118+'Oct 8'!H117+'Oct 15'!H117+'Oct 22'!H118+'Oct 29'!H118+Week7!H118+Week8!H117+Week9!H118+Week10!H118+Week11!H135+Week12!H135+Week13!H135+Week14!H135+Week15!H135+Week16!H135+Week17!H135+Week18!H135+Week19!H135+Week20!H135+Week21!H135+Week22!H135+Week23!H135+Week24!H135+Week25!H135+Week26!H135+Week27!H135+Week28!H135</f>
        <v>0</v>
      </c>
      <c r="I96" s="5">
        <f>'Sept 24'!I118+'Oct 1'!I118+'Oct 8'!I117+'Oct 15'!I117+'Oct 22'!I118+'Oct 29'!I118+Week7!I118+Week8!I117+Week9!I118+Week10!I118+Week11!I135+Week12!I135+Week13!I135+Week14!I135+Week15!I135+Week16!I135+Week17!I135+Week18!I135+Week19!I135+Week20!I135+Week21!I135+Week22!I135+Week23!I135+Week24!I135+Week25!I135+Week26!I135+Week27!I135+Week28!I135</f>
        <v>0</v>
      </c>
      <c r="J96" s="4">
        <f t="shared" si="2"/>
        <v>0</v>
      </c>
    </row>
    <row r="97" spans="1:10">
      <c r="A97" s="1">
        <f>'Sept 24'!A119</f>
        <v>0</v>
      </c>
      <c r="B97" s="1">
        <f>'Sept 24'!B119</f>
        <v>0</v>
      </c>
      <c r="C97" s="1">
        <f>'Sept 24'!C119</f>
        <v>0</v>
      </c>
      <c r="D97" s="5">
        <f>'Sept 24'!D119+'Oct 1'!D119+'Oct 8'!D118+'Oct 15'!D118+'Oct 22'!D119+'Oct 29'!D119+Week7!D119+Week8!D118+Week9!D119+Week10!D119+Week11!D136+Week12!D136+Week13!D136+Week14!D136+Week15!D136+Week16!D136+Week17!D136+Week18!D136+Week19!D136+Week20!D136+Week21!D136+Week22!D136+Week23!D136+Week24!D136+Week25!D136+Week26!D136+Week27!D136+Week28!D136</f>
        <v>0</v>
      </c>
      <c r="E97" s="5">
        <f>'Sept 24'!E119+'Oct 1'!E119+'Oct 8'!E118+'Oct 15'!E118+'Oct 22'!E119+'Oct 29'!E119+Week7!E119+Week8!E118+Week9!E119+Week10!E119+Week11!E136+Week12!E136+Week13!E136+Week14!E136+Week15!E136+Week16!E136+Week17!E136+Week18!E136+Week19!E136+Week20!E136+Week21!E136+Week22!E136+Week23!E136+Week24!E136+Week25!E136+Week26!E136+Week27!E136+Week28!E136</f>
        <v>0</v>
      </c>
      <c r="F97" s="5">
        <f>'Sept 24'!F119+'Oct 1'!F119+'Oct 8'!F118+'Oct 15'!F118+'Oct 22'!F119+'Oct 29'!F119+Week7!F119+Week8!F118+Week9!F119+Week10!F119+Week11!F136+Week12!F136+Week13!F136+Week14!F136+Week15!F136+Week16!F136+Week17!F136+Week18!F136+Week19!F136+Week20!F136+Week21!F136+Week22!F136+Week23!F136+Week24!F136+Week25!F136+Week26!F136+Week27!F136+Week28!F136</f>
        <v>0</v>
      </c>
      <c r="G97" s="5">
        <f>'Sept 24'!G119+'Oct 1'!G119+'Oct 8'!G118+'Oct 15'!G118+'Oct 22'!G119+'Oct 29'!G119+Week7!G119+Week8!G118+Week9!G119+Week10!G119+Week11!G136+Week12!G136+Week13!G136+Week14!G136+Week15!G136+Week16!G136+Week17!G136+Week18!G136+Week19!G136+Week20!G136+Week21!G136+Week22!G136+Week23!G136+Week24!G136+Week25!G136+Week26!G136+Week27!G136+Week28!G136</f>
        <v>0</v>
      </c>
      <c r="H97" s="5">
        <f>'Sept 24'!H119+'Oct 1'!H119+'Oct 8'!H118+'Oct 15'!H118+'Oct 22'!H119+'Oct 29'!H119+Week7!H119+Week8!H118+Week9!H119+Week10!H119+Week11!H136+Week12!H136+Week13!H136+Week14!H136+Week15!H136+Week16!H136+Week17!H136+Week18!H136+Week19!H136+Week20!H136+Week21!H136+Week22!H136+Week23!H136+Week24!H136+Week25!H136+Week26!H136+Week27!H136+Week28!H136</f>
        <v>0</v>
      </c>
      <c r="I97" s="5">
        <f>'Sept 24'!I119+'Oct 1'!I119+'Oct 8'!I118+'Oct 15'!I118+'Oct 22'!I119+'Oct 29'!I119+Week7!I119+Week8!I118+Week9!I119+Week10!I119+Week11!I136+Week12!I136+Week13!I136+Week14!I136+Week15!I136+Week16!I136+Week17!I136+Week18!I136+Week19!I136+Week20!I136+Week21!I136+Week22!I136+Week23!I136+Week24!I136+Week25!I136+Week26!I136+Week27!I136+Week28!I136</f>
        <v>0</v>
      </c>
      <c r="J97" s="4">
        <f t="shared" si="2"/>
        <v>0</v>
      </c>
    </row>
    <row r="98" spans="1:10">
      <c r="A98" s="1">
        <f>'Sept 24'!A120</f>
        <v>0</v>
      </c>
      <c r="B98" s="1">
        <f>'Sept 24'!B120</f>
        <v>0</v>
      </c>
      <c r="C98" s="1">
        <f>'Sept 24'!C120</f>
        <v>0</v>
      </c>
      <c r="D98" s="5">
        <f>'Sept 24'!D120+'Oct 1'!D120+'Oct 8'!D119+'Oct 15'!D119+'Oct 22'!D120+'Oct 29'!D120+Week7!D120+Week8!D119+Week9!D120+Week10!D120+Week11!D137+Week12!D137+Week13!D137+Week14!D137+Week15!D137+Week16!D137+Week17!D137+Week18!D137+Week19!D137+Week20!D137+Week21!D137+Week22!D137+Week23!D137+Week24!D137+Week25!D137+Week26!D137+Week27!D137+Week28!D137</f>
        <v>0</v>
      </c>
      <c r="E98" s="5">
        <f>'Sept 24'!E120+'Oct 1'!E120+'Oct 8'!E119+'Oct 15'!E119+'Oct 22'!E120+'Oct 29'!E120+Week7!E120+Week8!E119+Week9!E120+Week10!E120+Week11!E137+Week12!E137+Week13!E137+Week14!E137+Week15!E137+Week16!E137+Week17!E137+Week18!E137+Week19!E137+Week20!E137+Week21!E137+Week22!E137+Week23!E137+Week24!E137+Week25!E137+Week26!E137+Week27!E137+Week28!E137</f>
        <v>0</v>
      </c>
      <c r="F98" s="5">
        <f>'Sept 24'!F120+'Oct 1'!F120+'Oct 8'!F119+'Oct 15'!F119+'Oct 22'!F120+'Oct 29'!F120+Week7!F120+Week8!F119+Week9!F120+Week10!F120+Week11!F137+Week12!F137+Week13!F137+Week14!F137+Week15!F137+Week16!F137+Week17!F137+Week18!F137+Week19!F137+Week20!F137+Week21!F137+Week22!F137+Week23!F137+Week24!F137+Week25!F137+Week26!F137+Week27!F137+Week28!F137</f>
        <v>0</v>
      </c>
      <c r="G98" s="5">
        <f>'Sept 24'!G120+'Oct 1'!G120+'Oct 8'!G119+'Oct 15'!G119+'Oct 22'!G120+'Oct 29'!G120+Week7!G120+Week8!G119+Week9!G120+Week10!G120+Week11!G137+Week12!G137+Week13!G137+Week14!G137+Week15!G137+Week16!G137+Week17!G137+Week18!G137+Week19!G137+Week20!G137+Week21!G137+Week22!G137+Week23!G137+Week24!G137+Week25!G137+Week26!G137+Week27!G137+Week28!G137</f>
        <v>0</v>
      </c>
      <c r="H98" s="5">
        <f>'Sept 24'!H120+'Oct 1'!H120+'Oct 8'!H119+'Oct 15'!H119+'Oct 22'!H120+'Oct 29'!H120+Week7!H120+Week8!H119+Week9!H120+Week10!H120+Week11!H137+Week12!H137+Week13!H137+Week14!H137+Week15!H137+Week16!H137+Week17!H137+Week18!H137+Week19!H137+Week20!H137+Week21!H137+Week22!H137+Week23!H137+Week24!H137+Week25!H137+Week26!H137+Week27!H137+Week28!H137</f>
        <v>0</v>
      </c>
      <c r="I98" s="5">
        <f>'Sept 24'!I120+'Oct 1'!I120+'Oct 8'!I119+'Oct 15'!I119+'Oct 22'!I120+'Oct 29'!I120+Week7!I120+Week8!I119+Week9!I120+Week10!I120+Week11!I137+Week12!I137+Week13!I137+Week14!I137+Week15!I137+Week16!I137+Week17!I137+Week18!I137+Week19!I137+Week20!I137+Week21!I137+Week22!I137+Week23!I137+Week24!I137+Week25!I137+Week26!I137+Week27!I137+Week28!I137</f>
        <v>0</v>
      </c>
      <c r="J98" s="4">
        <f t="shared" si="2"/>
        <v>0</v>
      </c>
    </row>
    <row r="99" spans="1:10">
      <c r="A99" s="1">
        <f>'Sept 24'!A121</f>
        <v>0</v>
      </c>
      <c r="B99" s="1">
        <f>'Sept 24'!B121</f>
        <v>0</v>
      </c>
      <c r="C99" s="1">
        <f>'Sept 24'!C121</f>
        <v>0</v>
      </c>
      <c r="D99" s="5">
        <f>'Sept 24'!D121+'Oct 1'!D121+'Oct 8'!D120+'Oct 15'!D120+'Oct 22'!D121+'Oct 29'!D121+Week7!D121+Week8!D120+Week9!D121+Week10!D121+Week11!D138+Week12!D138+Week13!D138+Week14!D138+Week15!D138+Week16!D138+Week17!D138+Week18!D138+Week19!D138+Week20!D138+Week21!D138+Week22!D138+Week23!D138+Week24!D138+Week25!D138+Week26!D138+Week27!D138+Week28!D138</f>
        <v>0</v>
      </c>
      <c r="E99" s="5">
        <f>'Sept 24'!E121+'Oct 1'!E121+'Oct 8'!E120+'Oct 15'!E120+'Oct 22'!E121+'Oct 29'!E121+Week7!E121+Week8!E120+Week9!E121+Week10!E121+Week11!E138+Week12!E138+Week13!E138+Week14!E138+Week15!E138+Week16!E138+Week17!E138+Week18!E138+Week19!E138+Week20!E138+Week21!E138+Week22!E138+Week23!E138+Week24!E138+Week25!E138+Week26!E138+Week27!E138+Week28!E138</f>
        <v>0</v>
      </c>
      <c r="F99" s="5">
        <f>'Sept 24'!F121+'Oct 1'!F121+'Oct 8'!F120+'Oct 15'!F120+'Oct 22'!F121+'Oct 29'!F121+Week7!F121+Week8!F120+Week9!F121+Week10!F121+Week11!F138+Week12!F138+Week13!F138+Week14!F138+Week15!F138+Week16!F138+Week17!F138+Week18!F138+Week19!F138+Week20!F138+Week21!F138+Week22!F138+Week23!F138+Week24!F138+Week25!F138+Week26!F138+Week27!F138+Week28!F138</f>
        <v>0</v>
      </c>
      <c r="G99" s="5">
        <f>'Sept 24'!G121+'Oct 1'!G121+'Oct 8'!G120+'Oct 15'!G120+'Oct 22'!G121+'Oct 29'!G121+Week7!G121+Week8!G120+Week9!G121+Week10!G121+Week11!G138+Week12!G138+Week13!G138+Week14!G138+Week15!G138+Week16!G138+Week17!G138+Week18!G138+Week19!G138+Week20!G138+Week21!G138+Week22!G138+Week23!G138+Week24!G138+Week25!G138+Week26!G138+Week27!G138+Week28!G138</f>
        <v>0</v>
      </c>
      <c r="H99" s="5">
        <f>'Sept 24'!H121+'Oct 1'!H121+'Oct 8'!H120+'Oct 15'!H120+'Oct 22'!H121+'Oct 29'!H121+Week7!H121+Week8!H120+Week9!H121+Week10!H121+Week11!H138+Week12!H138+Week13!H138+Week14!H138+Week15!H138+Week16!H138+Week17!H138+Week18!H138+Week19!H138+Week20!H138+Week21!H138+Week22!H138+Week23!H138+Week24!H138+Week25!H138+Week26!H138+Week27!H138+Week28!H138</f>
        <v>0</v>
      </c>
      <c r="I99" s="5">
        <f>'Sept 24'!I121+'Oct 1'!I121+'Oct 8'!I120+'Oct 15'!I120+'Oct 22'!I121+'Oct 29'!I121+Week7!I121+Week8!I120+Week9!I121+Week10!I121+Week11!I138+Week12!I138+Week13!I138+Week14!I138+Week15!I138+Week16!I138+Week17!I138+Week18!I138+Week19!I138+Week20!I138+Week21!I138+Week22!I138+Week23!I138+Week24!I138+Week25!I138+Week26!I138+Week27!I138+Week28!I138</f>
        <v>0</v>
      </c>
      <c r="J99" s="4">
        <f t="shared" si="2"/>
        <v>0</v>
      </c>
    </row>
    <row r="100" spans="1:10">
      <c r="A100" s="1">
        <f>'Sept 24'!A122</f>
        <v>0</v>
      </c>
      <c r="B100" s="1">
        <f>'Sept 24'!B122</f>
        <v>0</v>
      </c>
      <c r="C100" s="1">
        <f>'Sept 24'!C122</f>
        <v>0</v>
      </c>
      <c r="D100" s="5">
        <f>'Sept 24'!D122+'Oct 1'!D122+'Oct 8'!D121+'Oct 15'!D121+'Oct 22'!D122+'Oct 29'!D122+Week7!D122+Week8!D121+Week9!D122+Week10!D122+Week11!D139+Week12!D139+Week13!D139+Week14!D139+Week15!D139+Week16!D139+Week17!D139+Week18!D139+Week19!D139+Week20!D139+Week21!D139+Week22!D139+Week23!D139+Week24!D139+Week25!D139+Week26!D139+Week27!D139+Week28!D139</f>
        <v>0</v>
      </c>
      <c r="E100" s="5">
        <f>'Sept 24'!E122+'Oct 1'!E122+'Oct 8'!E121+'Oct 15'!E121+'Oct 22'!E122+'Oct 29'!E122+Week7!E122+Week8!E121+Week9!E122+Week10!E122+Week11!E139+Week12!E139+Week13!E139+Week14!E139+Week15!E139+Week16!E139+Week17!E139+Week18!E139+Week19!E139+Week20!E139+Week21!E139+Week22!E139+Week23!E139+Week24!E139+Week25!E139+Week26!E139+Week27!E139+Week28!E139</f>
        <v>0</v>
      </c>
      <c r="F100" s="5">
        <f>'Sept 24'!F122+'Oct 1'!F122+'Oct 8'!F121+'Oct 15'!F121+'Oct 22'!F122+'Oct 29'!F122+Week7!F122+Week8!F121+Week9!F122+Week10!F122+Week11!F139+Week12!F139+Week13!F139+Week14!F139+Week15!F139+Week16!F139+Week17!F139+Week18!F139+Week19!F139+Week20!F139+Week21!F139+Week22!F139+Week23!F139+Week24!F139+Week25!F139+Week26!F139+Week27!F139+Week28!F139</f>
        <v>0</v>
      </c>
      <c r="G100" s="5">
        <f>'Sept 24'!G122+'Oct 1'!G122+'Oct 8'!G121+'Oct 15'!G121+'Oct 22'!G122+'Oct 29'!G122+Week7!G122+Week8!G121+Week9!G122+Week10!G122+Week11!G139+Week12!G139+Week13!G139+Week14!G139+Week15!G139+Week16!G139+Week17!G139+Week18!G139+Week19!G139+Week20!G139+Week21!G139+Week22!G139+Week23!G139+Week24!G139+Week25!G139+Week26!G139+Week27!G139+Week28!G139</f>
        <v>0</v>
      </c>
      <c r="H100" s="5">
        <f>'Sept 24'!H122+'Oct 1'!H122+'Oct 8'!H121+'Oct 15'!H121+'Oct 22'!H122+'Oct 29'!H122+Week7!H122+Week8!H121+Week9!H122+Week10!H122+Week11!H139+Week12!H139+Week13!H139+Week14!H139+Week15!H139+Week16!H139+Week17!H139+Week18!H139+Week19!H139+Week20!H139+Week21!H139+Week22!H139+Week23!H139+Week24!H139+Week25!H139+Week26!H139+Week27!H139+Week28!H139</f>
        <v>0</v>
      </c>
      <c r="I100" s="5">
        <f>'Sept 24'!I122+'Oct 1'!I122+'Oct 8'!I121+'Oct 15'!I121+'Oct 22'!I122+'Oct 29'!I122+Week7!I122+Week8!I121+Week9!I122+Week10!I122+Week11!I139+Week12!I139+Week13!I139+Week14!I139+Week15!I139+Week16!I139+Week17!I139+Week18!I139+Week19!I139+Week20!I139+Week21!I139+Week22!I139+Week23!I139+Week24!I139+Week25!I139+Week26!I139+Week27!I139+Week28!I139</f>
        <v>0</v>
      </c>
      <c r="J100" s="4">
        <f t="shared" si="2"/>
        <v>0</v>
      </c>
    </row>
    <row r="101" spans="1:10">
      <c r="A101" s="1">
        <f>'Sept 24'!A123</f>
        <v>0</v>
      </c>
      <c r="B101" s="1">
        <f>'Sept 24'!B123</f>
        <v>0</v>
      </c>
      <c r="C101" s="1">
        <f>'Sept 24'!C123</f>
        <v>0</v>
      </c>
      <c r="D101" s="5">
        <f>'Sept 24'!D123+'Oct 1'!D123+'Oct 8'!D122+'Oct 15'!D122+'Oct 22'!D123+'Oct 29'!D123+Week7!D123+Week8!D122+Week9!D123+Week10!D123+Week11!D140+Week12!D140+Week13!D140+Week14!D140+Week15!D140+Week16!D140+Week17!D140+Week18!D140+Week19!D140+Week20!D140+Week21!D140+Week22!D140+Week23!D140+Week24!D140+Week25!D140+Week26!D140+Week27!D140+Week28!D140</f>
        <v>0</v>
      </c>
      <c r="E101" s="5">
        <f>'Sept 24'!E123+'Oct 1'!E123+'Oct 8'!E122+'Oct 15'!E122+'Oct 22'!E123+'Oct 29'!E123+Week7!E123+Week8!E122+Week9!E123+Week10!E123+Week11!E140+Week12!E140+Week13!E140+Week14!E140+Week15!E140+Week16!E140+Week17!E140+Week18!E140+Week19!E140+Week20!E140+Week21!E140+Week22!E140+Week23!E140+Week24!E140+Week25!E140+Week26!E140+Week27!E140+Week28!E140</f>
        <v>0</v>
      </c>
      <c r="F101" s="5">
        <f>'Sept 24'!F123+'Oct 1'!F123+'Oct 8'!F122+'Oct 15'!F122+'Oct 22'!F123+'Oct 29'!F123+Week7!F123+Week8!F122+Week9!F123+Week10!F123+Week11!F140+Week12!F140+Week13!F140+Week14!F140+Week15!F140+Week16!F140+Week17!F140+Week18!F140+Week19!F140+Week20!F140+Week21!F140+Week22!F140+Week23!F140+Week24!F140+Week25!F140+Week26!F140+Week27!F140+Week28!F140</f>
        <v>0</v>
      </c>
      <c r="G101" s="5">
        <f>'Sept 24'!G123+'Oct 1'!G123+'Oct 8'!G122+'Oct 15'!G122+'Oct 22'!G123+'Oct 29'!G123+Week7!G123+Week8!G122+Week9!G123+Week10!G123+Week11!G140+Week12!G140+Week13!G140+Week14!G140+Week15!G140+Week16!G140+Week17!G140+Week18!G140+Week19!G140+Week20!G140+Week21!G140+Week22!G140+Week23!G140+Week24!G140+Week25!G140+Week26!G140+Week27!G140+Week28!G140</f>
        <v>0</v>
      </c>
      <c r="H101" s="5">
        <f>'Sept 24'!H123+'Oct 1'!H123+'Oct 8'!H122+'Oct 15'!H122+'Oct 22'!H123+'Oct 29'!H123+Week7!H123+Week8!H122+Week9!H123+Week10!H123+Week11!H140+Week12!H140+Week13!H140+Week14!H140+Week15!H140+Week16!H140+Week17!H140+Week18!H140+Week19!H140+Week20!H140+Week21!H140+Week22!H140+Week23!H140+Week24!H140+Week25!H140+Week26!H140+Week27!H140+Week28!H140</f>
        <v>0</v>
      </c>
      <c r="I101" s="5">
        <f>'Sept 24'!I123+'Oct 1'!I123+'Oct 8'!I122+'Oct 15'!I122+'Oct 22'!I123+'Oct 29'!I123+Week7!I123+Week8!I122+Week9!I123+Week10!I123+Week11!I140+Week12!I140+Week13!I140+Week14!I140+Week15!I140+Week16!I140+Week17!I140+Week18!I140+Week19!I140+Week20!I140+Week21!I140+Week22!I140+Week23!I140+Week24!I140+Week25!I140+Week26!I140+Week27!I140+Week28!I140</f>
        <v>0</v>
      </c>
      <c r="J101" s="4">
        <f t="shared" si="2"/>
        <v>0</v>
      </c>
    </row>
    <row r="102" spans="1:10">
      <c r="A102" s="1">
        <f>'Sept 24'!A124</f>
        <v>0</v>
      </c>
      <c r="B102" s="1">
        <f>'Sept 24'!B124</f>
        <v>0</v>
      </c>
      <c r="C102" s="1">
        <f>'Sept 24'!C124</f>
        <v>0</v>
      </c>
      <c r="D102" s="5">
        <f>'Sept 24'!D124+'Oct 1'!D124+'Oct 8'!D123+'Oct 15'!D123+'Oct 22'!D124+'Oct 29'!D124+Week7!D124+Week8!D123+Week9!D124+Week10!D124+Week11!D141+Week12!D141+Week13!D141+Week14!D141+Week15!D141+Week16!D141+Week17!D141+Week18!D141+Week19!D141+Week20!D141+Week21!D141+Week22!D141+Week23!D141+Week24!D141+Week25!D141+Week26!D141+Week27!D141+Week28!D141</f>
        <v>0</v>
      </c>
      <c r="E102" s="5">
        <f>'Sept 24'!E124+'Oct 1'!E124+'Oct 8'!E123+'Oct 15'!E123+'Oct 22'!E124+'Oct 29'!E124+Week7!E124+Week8!E123+Week9!E124+Week10!E124+Week11!E141+Week12!E141+Week13!E141+Week14!E141+Week15!E141+Week16!E141+Week17!E141+Week18!E141+Week19!E141+Week20!E141+Week21!E141+Week22!E141+Week23!E141+Week24!E141+Week25!E141+Week26!E141+Week27!E141+Week28!E141</f>
        <v>0</v>
      </c>
      <c r="F102" s="5">
        <f>'Sept 24'!F124+'Oct 1'!F124+'Oct 8'!F123+'Oct 15'!F123+'Oct 22'!F124+'Oct 29'!F124+Week7!F124+Week8!F123+Week9!F124+Week10!F124+Week11!F141+Week12!F141+Week13!F141+Week14!F141+Week15!F141+Week16!F141+Week17!F141+Week18!F141+Week19!F141+Week20!F141+Week21!F141+Week22!F141+Week23!F141+Week24!F141+Week25!F141+Week26!F141+Week27!F141+Week28!F141</f>
        <v>0</v>
      </c>
      <c r="G102" s="5">
        <f>'Sept 24'!G124+'Oct 1'!G124+'Oct 8'!G123+'Oct 15'!G123+'Oct 22'!G124+'Oct 29'!G124+Week7!G124+Week8!G123+Week9!G124+Week10!G124+Week11!G141+Week12!G141+Week13!G141+Week14!G141+Week15!G141+Week16!G141+Week17!G141+Week18!G141+Week19!G141+Week20!G141+Week21!G141+Week22!G141+Week23!G141+Week24!G141+Week25!G141+Week26!G141+Week27!G141+Week28!G141</f>
        <v>0</v>
      </c>
      <c r="H102" s="5">
        <f>'Sept 24'!H124+'Oct 1'!H124+'Oct 8'!H123+'Oct 15'!H123+'Oct 22'!H124+'Oct 29'!H124+Week7!H124+Week8!H123+Week9!H124+Week10!H124+Week11!H141+Week12!H141+Week13!H141+Week14!H141+Week15!H141+Week16!H141+Week17!H141+Week18!H141+Week19!H141+Week20!H141+Week21!H141+Week22!H141+Week23!H141+Week24!H141+Week25!H141+Week26!H141+Week27!H141+Week28!H141</f>
        <v>0</v>
      </c>
      <c r="I102" s="5">
        <f>'Sept 24'!I124+'Oct 1'!I124+'Oct 8'!I123+'Oct 15'!I123+'Oct 22'!I124+'Oct 29'!I124+Week7!I124+Week8!I123+Week9!I124+Week10!I124+Week11!I141+Week12!I141+Week13!I141+Week14!I141+Week15!I141+Week16!I141+Week17!I141+Week18!I141+Week19!I141+Week20!I141+Week21!I141+Week22!I141+Week23!I141+Week24!I141+Week25!I141+Week26!I141+Week27!I141+Week28!I141</f>
        <v>0</v>
      </c>
      <c r="J102" s="4">
        <f t="shared" si="2"/>
        <v>0</v>
      </c>
    </row>
    <row r="103" spans="1:10">
      <c r="A103" s="1">
        <f>'Sept 24'!A125</f>
        <v>0</v>
      </c>
      <c r="B103" s="1">
        <f>'Sept 24'!B125</f>
        <v>0</v>
      </c>
      <c r="C103" s="1">
        <f>'Sept 24'!C125</f>
        <v>0</v>
      </c>
      <c r="D103" s="5">
        <f>'Sept 24'!D125+'Oct 1'!D125+'Oct 8'!D124+'Oct 15'!D124+'Oct 22'!D125+'Oct 29'!D125+Week7!D125+Week8!D124+Week9!D125+Week10!D125+Week11!D142+Week12!D142+Week13!D142+Week14!D142+Week15!D142+Week16!D142+Week17!D142+Week18!D142+Week19!D142+Week20!D142+Week21!D142+Week22!D142+Week23!D142+Week24!D142+Week25!D142+Week26!D142+Week27!D142+Week28!D142</f>
        <v>0</v>
      </c>
      <c r="E103" s="5">
        <f>'Sept 24'!E125+'Oct 1'!E125+'Oct 8'!E124+'Oct 15'!E124+'Oct 22'!E125+'Oct 29'!E125+Week7!E125+Week8!E124+Week9!E125+Week10!E125+Week11!E142+Week12!E142+Week13!E142+Week14!E142+Week15!E142+Week16!E142+Week17!E142+Week18!E142+Week19!E142+Week20!E142+Week21!E142+Week22!E142+Week23!E142+Week24!E142+Week25!E142+Week26!E142+Week27!E142+Week28!E142</f>
        <v>0</v>
      </c>
      <c r="F103" s="5">
        <f>'Sept 24'!F125+'Oct 1'!F125+'Oct 8'!F124+'Oct 15'!F124+'Oct 22'!F125+'Oct 29'!F125+Week7!F125+Week8!F124+Week9!F125+Week10!F125+Week11!F142+Week12!F142+Week13!F142+Week14!F142+Week15!F142+Week16!F142+Week17!F142+Week18!F142+Week19!F142+Week20!F142+Week21!F142+Week22!F142+Week23!F142+Week24!F142+Week25!F142+Week26!F142+Week27!F142+Week28!F142</f>
        <v>0</v>
      </c>
      <c r="G103" s="5">
        <f>'Sept 24'!G125+'Oct 1'!G125+'Oct 8'!G124+'Oct 15'!G124+'Oct 22'!G125+'Oct 29'!G125+Week7!G125+Week8!G124+Week9!G125+Week10!G125+Week11!G142+Week12!G142+Week13!G142+Week14!G142+Week15!G142+Week16!G142+Week17!G142+Week18!G142+Week19!G142+Week20!G142+Week21!G142+Week22!G142+Week23!G142+Week24!G142+Week25!G142+Week26!G142+Week27!G142+Week28!G142</f>
        <v>0</v>
      </c>
      <c r="H103" s="5">
        <f>'Sept 24'!H125+'Oct 1'!H125+'Oct 8'!H124+'Oct 15'!H124+'Oct 22'!H125+'Oct 29'!H125+Week7!H125+Week8!H124+Week9!H125+Week10!H125+Week11!H142+Week12!H142+Week13!H142+Week14!H142+Week15!H142+Week16!H142+Week17!H142+Week18!H142+Week19!H142+Week20!H142+Week21!H142+Week22!H142+Week23!H142+Week24!H142+Week25!H142+Week26!H142+Week27!H142+Week28!H142</f>
        <v>0</v>
      </c>
      <c r="I103" s="5">
        <f>'Sept 24'!I125+'Oct 1'!I125+'Oct 8'!I124+'Oct 15'!I124+'Oct 22'!I125+'Oct 29'!I125+Week7!I125+Week8!I124+Week9!I125+Week10!I125+Week11!I142+Week12!I142+Week13!I142+Week14!I142+Week15!I142+Week16!I142+Week17!I142+Week18!I142+Week19!I142+Week20!I142+Week21!I142+Week22!I142+Week23!I142+Week24!I142+Week25!I142+Week26!I142+Week27!I142+Week28!I142</f>
        <v>0</v>
      </c>
      <c r="J103" s="4">
        <f t="shared" si="2"/>
        <v>0</v>
      </c>
    </row>
    <row r="104" spans="1:10">
      <c r="A104" s="1">
        <f>'Sept 24'!A126</f>
        <v>0</v>
      </c>
      <c r="B104" s="1">
        <f>'Sept 24'!B126</f>
        <v>0</v>
      </c>
      <c r="C104" s="1">
        <f>'Sept 24'!C126</f>
        <v>0</v>
      </c>
      <c r="D104" s="5">
        <f>'Sept 24'!D126+'Oct 1'!D126+'Oct 8'!D125+'Oct 15'!D125+'Oct 22'!D126+'Oct 29'!D126+Week7!D126+Week8!D125+Week9!D126+Week10!D126+Week11!D143+Week12!D143+Week13!D143+Week14!D143+Week15!D143+Week16!D143+Week17!D143+Week18!D143+Week19!D143+Week20!D143+Week21!D143+Week22!D143+Week23!D143+Week24!D143+Week25!D143+Week26!D143+Week27!D143+Week28!D143</f>
        <v>0</v>
      </c>
      <c r="E104" s="5">
        <f>'Sept 24'!E126+'Oct 1'!E126+'Oct 8'!E125+'Oct 15'!E125+'Oct 22'!E126+'Oct 29'!E126+Week7!E126+Week8!E125+Week9!E126+Week10!E126+Week11!E143+Week12!E143+Week13!E143+Week14!E143+Week15!E143+Week16!E143+Week17!E143+Week18!E143+Week19!E143+Week20!E143+Week21!E143+Week22!E143+Week23!E143+Week24!E143+Week25!E143+Week26!E143+Week27!E143+Week28!E143</f>
        <v>0</v>
      </c>
      <c r="F104" s="5">
        <f>'Sept 24'!F126+'Oct 1'!F126+'Oct 8'!F125+'Oct 15'!F125+'Oct 22'!F126+'Oct 29'!F126+Week7!F126+Week8!F125+Week9!F126+Week10!F126+Week11!F143+Week12!F143+Week13!F143+Week14!F143+Week15!F143+Week16!F143+Week17!F143+Week18!F143+Week19!F143+Week20!F143+Week21!F143+Week22!F143+Week23!F143+Week24!F143+Week25!F143+Week26!F143+Week27!F143+Week28!F143</f>
        <v>0</v>
      </c>
      <c r="G104" s="5">
        <f>'Sept 24'!G126+'Oct 1'!G126+'Oct 8'!G125+'Oct 15'!G125+'Oct 22'!G126+'Oct 29'!G126+Week7!G126+Week8!G125+Week9!G126+Week10!G126+Week11!G143+Week12!G143+Week13!G143+Week14!G143+Week15!G143+Week16!G143+Week17!G143+Week18!G143+Week19!G143+Week20!G143+Week21!G143+Week22!G143+Week23!G143+Week24!G143+Week25!G143+Week26!G143+Week27!G143+Week28!G143</f>
        <v>0</v>
      </c>
      <c r="H104" s="5">
        <f>'Sept 24'!H126+'Oct 1'!H126+'Oct 8'!H125+'Oct 15'!H125+'Oct 22'!H126+'Oct 29'!H126+Week7!H126+Week8!H125+Week9!H126+Week10!H126+Week11!H143+Week12!H143+Week13!H143+Week14!H143+Week15!H143+Week16!H143+Week17!H143+Week18!H143+Week19!H143+Week20!H143+Week21!H143+Week22!H143+Week23!H143+Week24!H143+Week25!H143+Week26!H143+Week27!H143+Week28!H143</f>
        <v>0</v>
      </c>
      <c r="I104" s="5">
        <f>'Sept 24'!I126+'Oct 1'!I126+'Oct 8'!I125+'Oct 15'!I125+'Oct 22'!I126+'Oct 29'!I126+Week7!I126+Week8!I125+Week9!I126+Week10!I126+Week11!I143+Week12!I143+Week13!I143+Week14!I143+Week15!I143+Week16!I143+Week17!I143+Week18!I143+Week19!I143+Week20!I143+Week21!I143+Week22!I143+Week23!I143+Week24!I143+Week25!I143+Week26!I143+Week27!I143+Week28!I143</f>
        <v>0</v>
      </c>
      <c r="J104" s="4">
        <f t="shared" si="2"/>
        <v>0</v>
      </c>
    </row>
    <row r="105" spans="1:10">
      <c r="A105" s="1" t="str">
        <f>'Sept 24'!A127</f>
        <v>Spare50</v>
      </c>
      <c r="B105" s="1">
        <f>'Sept 24'!B127</f>
        <v>0</v>
      </c>
      <c r="C105" s="1">
        <f>'Sept 24'!C127</f>
        <v>0</v>
      </c>
      <c r="D105" s="5">
        <f>'Sept 24'!D127+'Oct 1'!D127+'Oct 8'!D126+'Oct 15'!D126+'Oct 22'!D127+'Oct 29'!D127+Week7!D127+Week8!D126+Week9!D127+Week10!D127+Week11!D144+Week12!D144+Week13!D144+Week14!D144+Week15!D144+Week16!D144+Week17!D144+Week18!D144+Week19!D144+Week20!D144+Week21!D144+Week22!D144+Week23!D144+Week24!D144+Week25!D144+Week26!D144+Week27!D144+Week28!D144</f>
        <v>0</v>
      </c>
      <c r="E105" s="5">
        <f>'Sept 24'!E127+'Oct 1'!E127+'Oct 8'!E126+'Oct 15'!E126+'Oct 22'!E127+'Oct 29'!E127+Week7!E127+Week8!E126+Week9!E127+Week10!E127+Week11!E144+Week12!E144+Week13!E144+Week14!E144+Week15!E144+Week16!E144+Week17!E144+Week18!E144+Week19!E144+Week20!E144+Week21!E144+Week22!E144+Week23!E144+Week24!E144+Week25!E144+Week26!E144+Week27!E144+Week28!E144</f>
        <v>0</v>
      </c>
      <c r="F105" s="5">
        <f>'Sept 24'!F127+'Oct 1'!F127+'Oct 8'!F126+'Oct 15'!F126+'Oct 22'!F127+'Oct 29'!F127+Week7!F127+Week8!F126+Week9!F127+Week10!F127+Week11!F144+Week12!F144+Week13!F144+Week14!F144+Week15!F144+Week16!F144+Week17!F144+Week18!F144+Week19!F144+Week20!F144+Week21!F144+Week22!F144+Week23!F144+Week24!F144+Week25!F144+Week26!F144+Week27!F144+Week28!F144</f>
        <v>0</v>
      </c>
      <c r="G105" s="5">
        <f>'Sept 24'!G127+'Oct 1'!G127+'Oct 8'!G126+'Oct 15'!G126+'Oct 22'!G127+'Oct 29'!G127+Week7!G127+Week8!G126+Week9!G127+Week10!G127+Week11!G144+Week12!G144+Week13!G144+Week14!G144+Week15!G144+Week16!G144+Week17!G144+Week18!G144+Week19!G144+Week20!G144+Week21!G144+Week22!G144+Week23!G144+Week24!G144+Week25!G144+Week26!G144+Week27!G144+Week28!G144</f>
        <v>0</v>
      </c>
      <c r="H105" s="5">
        <f>'Sept 24'!H127+'Oct 1'!H127+'Oct 8'!H126+'Oct 15'!H126+'Oct 22'!H127+'Oct 29'!H127+Week7!H127+Week8!H126+Week9!H127+Week10!H127+Week11!H144+Week12!H144+Week13!H144+Week14!H144+Week15!H144+Week16!H144+Week17!H144+Week18!H144+Week19!H144+Week20!H144+Week21!H144+Week22!H144+Week23!H144+Week24!H144+Week25!H144+Week26!H144+Week27!H144+Week28!H144</f>
        <v>0</v>
      </c>
      <c r="I105" s="5">
        <f>'Sept 24'!I127+'Oct 1'!I127+'Oct 8'!I126+'Oct 15'!I126+'Oct 22'!I127+'Oct 29'!I127+Week7!I127+Week8!I126+Week9!I127+Week10!I127+Week11!I144+Week12!I144+Week13!I144+Week14!I144+Week15!I144+Week16!I144+Week17!I144+Week18!I144+Week19!I144+Week20!I144+Week21!I144+Week22!I144+Week23!I144+Week24!I144+Week25!I144+Week26!I144+Week27!I144+Week28!I144</f>
        <v>0</v>
      </c>
      <c r="J105" s="4">
        <f t="shared" si="2"/>
        <v>0</v>
      </c>
    </row>
    <row r="106" spans="1:10">
      <c r="D106" s="5"/>
      <c r="E106" s="5"/>
      <c r="F106" s="5"/>
      <c r="G106" s="5"/>
      <c r="H106" s="5"/>
      <c r="I106" s="5"/>
    </row>
    <row r="107" spans="1:10">
      <c r="D107" s="5"/>
      <c r="E107" s="5"/>
      <c r="F107" s="5"/>
      <c r="G107" s="5"/>
      <c r="H107" s="5"/>
      <c r="I107" s="5"/>
    </row>
    <row r="108" spans="1:10">
      <c r="D108" s="5"/>
      <c r="E108" s="5"/>
      <c r="F108" s="5"/>
      <c r="G108" s="5"/>
      <c r="H108" s="5"/>
      <c r="I108" s="5"/>
    </row>
    <row r="109" spans="1:10">
      <c r="D109" s="5"/>
      <c r="E109" s="5"/>
      <c r="F109" s="5"/>
      <c r="G109" s="5"/>
      <c r="H109" s="5"/>
      <c r="I109" s="5"/>
    </row>
    <row r="110" spans="1:10">
      <c r="D110" s="5"/>
      <c r="E110" s="5"/>
      <c r="F110" s="5"/>
      <c r="G110" s="5"/>
      <c r="H110" s="5"/>
      <c r="I110" s="5"/>
    </row>
    <row r="111" spans="1:10">
      <c r="D111" s="5"/>
      <c r="E111" s="5"/>
      <c r="F111" s="5"/>
      <c r="G111" s="5"/>
      <c r="H111" s="5"/>
      <c r="I111" s="5"/>
    </row>
    <row r="112" spans="1:10">
      <c r="D112" s="5"/>
      <c r="E112" s="5"/>
      <c r="F112" s="5"/>
      <c r="G112" s="5"/>
      <c r="H112" s="5"/>
      <c r="I112" s="5"/>
    </row>
    <row r="113" spans="4:9">
      <c r="D113" s="5"/>
      <c r="E113" s="5"/>
      <c r="F113" s="5"/>
      <c r="G113" s="5"/>
      <c r="H113" s="5"/>
      <c r="I113" s="5"/>
    </row>
    <row r="114" spans="4:9">
      <c r="D114" s="5"/>
      <c r="E114" s="5"/>
      <c r="F114" s="5"/>
      <c r="G114" s="5"/>
      <c r="H114" s="5"/>
      <c r="I114" s="5"/>
    </row>
    <row r="115" spans="4:9">
      <c r="D115" s="5"/>
      <c r="E115" s="5"/>
      <c r="F115" s="5"/>
      <c r="G115" s="5"/>
      <c r="H115" s="5"/>
      <c r="I115" s="5"/>
    </row>
    <row r="116" spans="4:9">
      <c r="D116" s="5"/>
      <c r="E116" s="5"/>
      <c r="F116" s="5"/>
      <c r="G116" s="5"/>
      <c r="H116" s="5"/>
      <c r="I116" s="5"/>
    </row>
    <row r="117" spans="4:9">
      <c r="D117" s="5"/>
      <c r="E117" s="5"/>
      <c r="F117" s="5"/>
      <c r="G117" s="5"/>
      <c r="H117" s="5"/>
      <c r="I117" s="5"/>
    </row>
    <row r="118" spans="4:9">
      <c r="D118" s="5"/>
      <c r="E118" s="5"/>
      <c r="F118" s="5"/>
      <c r="G118" s="5"/>
      <c r="H118" s="5"/>
      <c r="I118" s="5"/>
    </row>
    <row r="119" spans="4:9">
      <c r="D119" s="5"/>
      <c r="E119" s="5"/>
      <c r="F119" s="5"/>
      <c r="G119" s="5"/>
      <c r="H119" s="5"/>
      <c r="I119" s="5"/>
    </row>
    <row r="120" spans="4:9">
      <c r="D120" s="5"/>
      <c r="E120" s="5"/>
      <c r="F120" s="5"/>
      <c r="G120" s="5"/>
      <c r="H120" s="5"/>
      <c r="I120" s="5"/>
    </row>
    <row r="121" spans="4:9">
      <c r="D121" s="5"/>
      <c r="E121" s="5"/>
      <c r="F121" s="5"/>
      <c r="G121" s="5"/>
      <c r="H121" s="5"/>
      <c r="I121" s="5"/>
    </row>
    <row r="122" spans="4:9">
      <c r="D122" s="5"/>
      <c r="E122" s="5"/>
      <c r="F122" s="5"/>
      <c r="G122" s="5"/>
      <c r="H122" s="5"/>
      <c r="I122" s="5"/>
    </row>
    <row r="123" spans="4:9">
      <c r="D123" s="5"/>
      <c r="E123" s="5"/>
      <c r="F123" s="5"/>
      <c r="G123" s="5"/>
      <c r="H123" s="5"/>
      <c r="I123" s="5"/>
    </row>
    <row r="124" spans="4:9">
      <c r="D124" s="5"/>
      <c r="E124" s="5"/>
      <c r="F124" s="5"/>
      <c r="G124" s="5"/>
      <c r="H124" s="5"/>
      <c r="I124" s="5"/>
    </row>
    <row r="125" spans="4:9">
      <c r="D125" s="5"/>
      <c r="E125" s="5"/>
      <c r="F125" s="5"/>
      <c r="G125" s="5"/>
      <c r="H125" s="5"/>
      <c r="I125" s="5"/>
    </row>
    <row r="126" spans="4:9">
      <c r="D126" s="5"/>
      <c r="E126" s="5"/>
      <c r="F126" s="5"/>
      <c r="G126" s="5"/>
      <c r="H126" s="5"/>
      <c r="I126" s="5"/>
    </row>
    <row r="127" spans="4:9">
      <c r="D127" s="5"/>
      <c r="E127" s="5"/>
      <c r="F127" s="5"/>
      <c r="G127" s="5"/>
      <c r="H127" s="5"/>
      <c r="I127" s="5"/>
    </row>
    <row r="128" spans="4:9">
      <c r="D128" s="5"/>
      <c r="E128" s="5"/>
      <c r="F128" s="5"/>
      <c r="G128" s="5"/>
      <c r="H128" s="5"/>
      <c r="I128" s="5"/>
    </row>
    <row r="129" spans="4:9">
      <c r="D129" s="5"/>
      <c r="E129" s="5"/>
      <c r="F129" s="5"/>
      <c r="G129" s="5"/>
      <c r="H129" s="5"/>
      <c r="I129" s="5"/>
    </row>
    <row r="130" spans="4:9">
      <c r="D130" s="5"/>
      <c r="E130" s="5"/>
      <c r="F130" s="5"/>
      <c r="G130" s="5"/>
      <c r="H130" s="5"/>
      <c r="I130" s="5"/>
    </row>
    <row r="131" spans="4:9">
      <c r="D131" s="5"/>
      <c r="E131" s="5"/>
      <c r="F131" s="5"/>
      <c r="G131" s="5"/>
      <c r="H131" s="5"/>
      <c r="I131" s="5"/>
    </row>
    <row r="132" spans="4:9">
      <c r="D132" s="5"/>
      <c r="E132" s="5"/>
      <c r="F132" s="5"/>
      <c r="G132" s="5"/>
      <c r="H132" s="5"/>
      <c r="I132" s="5"/>
    </row>
    <row r="133" spans="4:9">
      <c r="D133" s="5"/>
      <c r="E133" s="5"/>
      <c r="F133" s="5"/>
      <c r="G133" s="5"/>
      <c r="H133" s="5"/>
      <c r="I133" s="5"/>
    </row>
    <row r="134" spans="4:9">
      <c r="D134" s="5"/>
      <c r="E134" s="5"/>
      <c r="F134" s="5"/>
      <c r="G134" s="5"/>
      <c r="H134" s="5"/>
      <c r="I134" s="5"/>
    </row>
    <row r="135" spans="4:9">
      <c r="D135" s="5"/>
      <c r="E135" s="5"/>
      <c r="F135" s="5"/>
      <c r="G135" s="5"/>
      <c r="H135" s="5"/>
      <c r="I135" s="5"/>
    </row>
    <row r="136" spans="4:9">
      <c r="D136" s="5"/>
      <c r="E136" s="5"/>
      <c r="F136" s="5"/>
      <c r="G136" s="5"/>
      <c r="H136" s="5"/>
      <c r="I136" s="5"/>
    </row>
    <row r="137" spans="4:9">
      <c r="D137" s="5"/>
      <c r="E137" s="5"/>
      <c r="F137" s="5"/>
      <c r="G137" s="5"/>
      <c r="H137" s="5"/>
      <c r="I137" s="5"/>
    </row>
    <row r="138" spans="4:9">
      <c r="D138" s="5"/>
      <c r="E138" s="5"/>
      <c r="F138" s="5"/>
      <c r="G138" s="5"/>
      <c r="H138" s="5"/>
      <c r="I138" s="5"/>
    </row>
    <row r="139" spans="4:9">
      <c r="D139" s="5"/>
      <c r="E139" s="5"/>
      <c r="F139" s="5"/>
      <c r="G139" s="5"/>
      <c r="H139" s="5"/>
      <c r="I139" s="5"/>
    </row>
    <row r="140" spans="4:9">
      <c r="D140" s="5"/>
      <c r="E140" s="5"/>
      <c r="F140" s="5"/>
      <c r="G140" s="5"/>
      <c r="H140" s="5"/>
      <c r="I140" s="5"/>
    </row>
    <row r="141" spans="4:9">
      <c r="D141" s="5"/>
      <c r="E141" s="5"/>
      <c r="F141" s="5"/>
      <c r="G141" s="5"/>
      <c r="H141" s="5"/>
      <c r="I141" s="5"/>
    </row>
    <row r="142" spans="4:9">
      <c r="D142" s="5"/>
      <c r="E142" s="5"/>
      <c r="F142" s="5"/>
      <c r="G142" s="5"/>
      <c r="H142" s="5"/>
      <c r="I142" s="5"/>
    </row>
    <row r="143" spans="4:9">
      <c r="D143" s="5"/>
      <c r="E143" s="5"/>
      <c r="F143" s="5"/>
      <c r="G143" s="5"/>
      <c r="H143" s="5"/>
      <c r="I143" s="5"/>
    </row>
    <row r="144" spans="4:9">
      <c r="D144" s="5"/>
      <c r="E144" s="5"/>
      <c r="F144" s="5"/>
      <c r="G144" s="5"/>
      <c r="H144" s="5"/>
      <c r="I144" s="5"/>
    </row>
    <row r="145" spans="4:9">
      <c r="D145" s="5"/>
      <c r="E145" s="5"/>
      <c r="F145" s="5"/>
      <c r="G145" s="5"/>
      <c r="H145" s="5"/>
      <c r="I145" s="5"/>
    </row>
    <row r="146" spans="4:9">
      <c r="D146" s="5"/>
      <c r="E146" s="5"/>
      <c r="F146" s="5"/>
      <c r="G146" s="5"/>
      <c r="H146" s="5"/>
      <c r="I146" s="5"/>
    </row>
    <row r="147" spans="4:9">
      <c r="D147" s="5"/>
      <c r="E147" s="5"/>
      <c r="F147" s="5"/>
      <c r="G147" s="5"/>
      <c r="H147" s="5"/>
      <c r="I147" s="5"/>
    </row>
    <row r="148" spans="4:9">
      <c r="D148" s="5"/>
      <c r="E148" s="5"/>
      <c r="F148" s="5"/>
      <c r="G148" s="5"/>
      <c r="H148" s="5"/>
      <c r="I148" s="5"/>
    </row>
    <row r="149" spans="4:9">
      <c r="D149" s="5"/>
      <c r="E149" s="5"/>
      <c r="F149" s="5"/>
      <c r="G149" s="5"/>
      <c r="H149" s="5"/>
      <c r="I149" s="5"/>
    </row>
    <row r="150" spans="4:9">
      <c r="D150" s="5"/>
      <c r="E150" s="5"/>
      <c r="F150" s="5"/>
      <c r="G150" s="5"/>
      <c r="H150" s="5"/>
      <c r="I150" s="5"/>
    </row>
    <row r="151" spans="4:9">
      <c r="D151" s="5"/>
      <c r="E151" s="5"/>
      <c r="F151" s="5"/>
      <c r="G151" s="5"/>
      <c r="H151" s="5"/>
      <c r="I151" s="5"/>
    </row>
    <row r="152" spans="4:9">
      <c r="D152" s="5"/>
      <c r="E152" s="5"/>
      <c r="F152" s="5"/>
      <c r="G152" s="5"/>
      <c r="H152" s="5"/>
      <c r="I152" s="5"/>
    </row>
    <row r="153" spans="4:9">
      <c r="D153" s="5"/>
      <c r="E153" s="5"/>
      <c r="F153" s="5"/>
      <c r="G153" s="5"/>
      <c r="H153" s="5"/>
      <c r="I153" s="5"/>
    </row>
    <row r="154" spans="4:9">
      <c r="D154" s="5"/>
      <c r="E154" s="5"/>
      <c r="F154" s="5"/>
      <c r="G154" s="5"/>
      <c r="H154" s="5"/>
      <c r="I154" s="5"/>
    </row>
    <row r="155" spans="4:9">
      <c r="D155" s="5"/>
      <c r="E155" s="5"/>
      <c r="F155" s="5"/>
      <c r="G155" s="5"/>
      <c r="H155" s="5"/>
      <c r="I155" s="5"/>
    </row>
    <row r="156" spans="4:9">
      <c r="D156" s="5"/>
      <c r="E156" s="5"/>
      <c r="F156" s="5"/>
      <c r="G156" s="5"/>
      <c r="H156" s="5"/>
      <c r="I156" s="5"/>
    </row>
  </sheetData>
  <mergeCells count="1">
    <mergeCell ref="A1:C1"/>
  </mergeCells>
  <phoneticPr fontId="1" type="noConversion"/>
  <pageMargins left="0.33" right="0.55000000000000004" top="0.36" bottom="0.52" header="0.31" footer="0.5"/>
  <pageSetup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7"/>
  <sheetViews>
    <sheetView topLeftCell="A55" workbookViewId="0">
      <selection activeCell="C73" sqref="C73"/>
    </sheetView>
  </sheetViews>
  <sheetFormatPr defaultColWidth="8.85546875" defaultRowHeight="12.75"/>
  <cols>
    <col min="1" max="1" width="12.5703125" style="6" customWidth="1"/>
    <col min="2" max="2" width="17.7109375" style="6" customWidth="1"/>
    <col min="3" max="3" width="19.140625" style="8" customWidth="1"/>
    <col min="4" max="4" width="6.7109375" style="7" bestFit="1" customWidth="1"/>
    <col min="5" max="5" width="5.5703125" style="26" bestFit="1" customWidth="1"/>
    <col min="6" max="6" width="4.7109375" style="26" bestFit="1" customWidth="1"/>
    <col min="7" max="7" width="4.5703125" style="26" bestFit="1" customWidth="1"/>
    <col min="8" max="8" width="4.7109375" style="7" bestFit="1" customWidth="1"/>
    <col min="9" max="9" width="3.85546875" style="7" customWidth="1"/>
    <col min="10" max="10" width="7.28515625" style="42" customWidth="1"/>
    <col min="11" max="11" width="8.85546875" style="7"/>
    <col min="12" max="12" width="8.85546875" style="26"/>
    <col min="13" max="13" width="8.85546875" style="27"/>
    <col min="14" max="14" width="8.85546875" style="7"/>
    <col min="15" max="15" width="8.85546875" style="27"/>
    <col min="16" max="16" width="9.140625" style="44" customWidth="1"/>
    <col min="17" max="18" width="8.85546875" style="13"/>
    <col min="19" max="16384" width="8.85546875" style="7"/>
  </cols>
  <sheetData>
    <row r="1" spans="1:18" ht="18">
      <c r="A1" s="72" t="s">
        <v>115</v>
      </c>
      <c r="B1" s="72"/>
      <c r="C1" s="72"/>
    </row>
    <row r="2" spans="1:18" ht="38.25">
      <c r="A2" s="6" t="s">
        <v>15</v>
      </c>
      <c r="B2" s="6" t="s">
        <v>17</v>
      </c>
      <c r="C2" s="8" t="s">
        <v>16</v>
      </c>
      <c r="D2" s="7" t="s">
        <v>7</v>
      </c>
      <c r="E2" s="26" t="s">
        <v>5</v>
      </c>
      <c r="F2" s="26" t="s">
        <v>6</v>
      </c>
      <c r="G2" s="26" t="s">
        <v>9</v>
      </c>
      <c r="H2" s="7" t="s">
        <v>3</v>
      </c>
      <c r="I2" s="7">
        <v>8</v>
      </c>
      <c r="J2" s="41" t="s">
        <v>21</v>
      </c>
      <c r="K2" s="19" t="s">
        <v>12</v>
      </c>
      <c r="L2" s="29" t="s">
        <v>13</v>
      </c>
      <c r="M2" s="30" t="s">
        <v>14</v>
      </c>
      <c r="N2" s="12" t="s">
        <v>19</v>
      </c>
      <c r="O2" s="30" t="s">
        <v>20</v>
      </c>
      <c r="P2" s="47" t="s">
        <v>24</v>
      </c>
      <c r="Q2" s="39" t="s">
        <v>22</v>
      </c>
      <c r="R2" s="39" t="s">
        <v>23</v>
      </c>
    </row>
    <row r="4" spans="1:18">
      <c r="A4" s="52" t="s">
        <v>27</v>
      </c>
      <c r="B4" s="6" t="s">
        <v>83</v>
      </c>
      <c r="C4" s="53" t="s">
        <v>28</v>
      </c>
      <c r="D4" s="7">
        <v>5</v>
      </c>
      <c r="E4" s="26">
        <v>3</v>
      </c>
      <c r="F4" s="27">
        <f t="shared" ref="F4:F9" si="0">D4-E4</f>
        <v>2</v>
      </c>
      <c r="G4" s="26">
        <v>42</v>
      </c>
      <c r="J4" s="42">
        <v>12</v>
      </c>
      <c r="K4" s="9">
        <v>5</v>
      </c>
      <c r="L4" s="31">
        <v>2</v>
      </c>
      <c r="M4" s="32">
        <f>K4-L4</f>
        <v>3</v>
      </c>
      <c r="N4" s="9"/>
      <c r="O4" s="32">
        <v>4</v>
      </c>
      <c r="P4" s="48">
        <v>201</v>
      </c>
      <c r="Q4" s="49">
        <v>13</v>
      </c>
      <c r="R4" s="49">
        <v>12</v>
      </c>
    </row>
    <row r="5" spans="1:18">
      <c r="A5" s="52" t="s">
        <v>29</v>
      </c>
      <c r="B5" s="52" t="s">
        <v>30</v>
      </c>
      <c r="C5" s="8" t="str">
        <f>C4</f>
        <v>8 Ball Angels</v>
      </c>
      <c r="D5" s="7">
        <v>5</v>
      </c>
      <c r="E5" s="26">
        <v>3</v>
      </c>
      <c r="F5" s="27">
        <f t="shared" si="0"/>
        <v>2</v>
      </c>
      <c r="G5" s="26">
        <v>42</v>
      </c>
      <c r="J5" s="42">
        <v>12</v>
      </c>
    </row>
    <row r="6" spans="1:18">
      <c r="A6" s="52" t="s">
        <v>31</v>
      </c>
      <c r="B6" s="52" t="s">
        <v>32</v>
      </c>
      <c r="C6" s="8" t="str">
        <f>C4</f>
        <v>8 Ball Angels</v>
      </c>
      <c r="D6" s="7">
        <v>5</v>
      </c>
      <c r="E6" s="26">
        <v>2</v>
      </c>
      <c r="F6" s="27">
        <f t="shared" si="0"/>
        <v>3</v>
      </c>
      <c r="G6" s="26">
        <v>41</v>
      </c>
      <c r="J6" s="42">
        <v>12</v>
      </c>
    </row>
    <row r="7" spans="1:18">
      <c r="A7" s="52" t="s">
        <v>134</v>
      </c>
      <c r="B7" s="52" t="s">
        <v>33</v>
      </c>
      <c r="C7" s="8" t="str">
        <f>C4</f>
        <v>8 Ball Angels</v>
      </c>
      <c r="D7" s="7">
        <v>5</v>
      </c>
      <c r="E7" s="26">
        <v>3</v>
      </c>
      <c r="F7" s="27">
        <f t="shared" si="0"/>
        <v>2</v>
      </c>
      <c r="G7" s="26">
        <v>40</v>
      </c>
      <c r="J7" s="42">
        <v>12</v>
      </c>
    </row>
    <row r="8" spans="1:18">
      <c r="A8" s="52" t="s">
        <v>34</v>
      </c>
      <c r="B8" s="6" t="s">
        <v>82</v>
      </c>
      <c r="C8" s="8" t="str">
        <f>C4</f>
        <v>8 Ball Angels</v>
      </c>
      <c r="D8" s="7">
        <v>5</v>
      </c>
      <c r="E8" s="26">
        <v>2</v>
      </c>
      <c r="F8" s="27">
        <f t="shared" si="0"/>
        <v>3</v>
      </c>
      <c r="G8" s="26">
        <v>36</v>
      </c>
      <c r="J8" s="42">
        <v>12</v>
      </c>
    </row>
    <row r="9" spans="1:18">
      <c r="A9" s="6" t="s">
        <v>129</v>
      </c>
      <c r="B9" s="6" t="s">
        <v>130</v>
      </c>
      <c r="C9" s="8" t="str">
        <f>C4</f>
        <v>8 Ball Angels</v>
      </c>
      <c r="F9" s="27">
        <f t="shared" si="0"/>
        <v>0</v>
      </c>
    </row>
    <row r="11" spans="1:18" ht="38.25">
      <c r="A11" s="6" t="s">
        <v>15</v>
      </c>
      <c r="B11" s="6" t="s">
        <v>17</v>
      </c>
      <c r="C11" s="8" t="s">
        <v>16</v>
      </c>
      <c r="D11" s="7" t="s">
        <v>7</v>
      </c>
      <c r="E11" s="26" t="s">
        <v>5</v>
      </c>
      <c r="F11" s="26" t="s">
        <v>6</v>
      </c>
      <c r="G11" s="26" t="s">
        <v>9</v>
      </c>
      <c r="H11" s="7" t="s">
        <v>3</v>
      </c>
      <c r="I11" s="7">
        <v>8</v>
      </c>
      <c r="J11" s="42" t="s">
        <v>21</v>
      </c>
      <c r="K11" s="19" t="s">
        <v>12</v>
      </c>
      <c r="L11" s="29" t="s">
        <v>13</v>
      </c>
      <c r="M11" s="30" t="s">
        <v>14</v>
      </c>
      <c r="N11" s="12" t="s">
        <v>19</v>
      </c>
      <c r="O11" s="30" t="s">
        <v>20</v>
      </c>
      <c r="P11" s="44" t="s">
        <v>24</v>
      </c>
      <c r="Q11" s="13" t="s">
        <v>22</v>
      </c>
      <c r="R11" s="13" t="s">
        <v>23</v>
      </c>
    </row>
    <row r="13" spans="1:18">
      <c r="A13" s="52" t="s">
        <v>35</v>
      </c>
      <c r="B13" s="52" t="s">
        <v>36</v>
      </c>
      <c r="C13" s="53" t="s">
        <v>37</v>
      </c>
      <c r="D13" s="7">
        <v>5</v>
      </c>
      <c r="E13" s="26">
        <v>2</v>
      </c>
      <c r="F13" s="27">
        <f t="shared" ref="F13:F18" si="1">D13-E13</f>
        <v>3</v>
      </c>
      <c r="G13" s="26">
        <v>40</v>
      </c>
      <c r="J13" s="42">
        <v>12</v>
      </c>
      <c r="K13" s="9">
        <v>5</v>
      </c>
      <c r="L13" s="31">
        <v>3</v>
      </c>
      <c r="M13" s="32">
        <f>K13-L13</f>
        <v>2</v>
      </c>
      <c r="N13" s="9"/>
      <c r="O13" s="32">
        <f>L13+N13</f>
        <v>3</v>
      </c>
      <c r="P13" s="48">
        <v>195</v>
      </c>
      <c r="Q13" s="49">
        <v>12</v>
      </c>
      <c r="R13" s="49">
        <v>13</v>
      </c>
    </row>
    <row r="14" spans="1:18">
      <c r="A14" s="52" t="s">
        <v>38</v>
      </c>
      <c r="B14" s="52" t="s">
        <v>39</v>
      </c>
      <c r="C14" s="8" t="str">
        <f>C13</f>
        <v>Shark Bandits</v>
      </c>
      <c r="D14" s="7">
        <v>5</v>
      </c>
      <c r="E14" s="26">
        <v>3</v>
      </c>
      <c r="F14" s="27">
        <f t="shared" si="1"/>
        <v>2</v>
      </c>
      <c r="G14" s="26">
        <v>43</v>
      </c>
      <c r="J14" s="42">
        <v>12</v>
      </c>
    </row>
    <row r="15" spans="1:18">
      <c r="A15" s="52" t="s">
        <v>35</v>
      </c>
      <c r="B15" s="52" t="s">
        <v>81</v>
      </c>
      <c r="C15" s="8" t="str">
        <f>C13</f>
        <v>Shark Bandits</v>
      </c>
      <c r="D15" s="7">
        <v>5</v>
      </c>
      <c r="E15" s="26">
        <v>3</v>
      </c>
      <c r="F15" s="27">
        <f t="shared" si="1"/>
        <v>2</v>
      </c>
      <c r="G15" s="26">
        <v>43</v>
      </c>
      <c r="J15" s="42">
        <v>12</v>
      </c>
    </row>
    <row r="16" spans="1:18">
      <c r="A16" s="52" t="s">
        <v>40</v>
      </c>
      <c r="B16" s="52" t="s">
        <v>41</v>
      </c>
      <c r="C16" s="8" t="str">
        <f>C13</f>
        <v>Shark Bandits</v>
      </c>
      <c r="D16" s="7">
        <v>5</v>
      </c>
      <c r="E16" s="26">
        <v>2</v>
      </c>
      <c r="F16" s="27">
        <f t="shared" si="1"/>
        <v>3</v>
      </c>
      <c r="G16" s="26">
        <v>40</v>
      </c>
      <c r="J16" s="42">
        <v>12</v>
      </c>
    </row>
    <row r="17" spans="1:18">
      <c r="A17" s="52" t="s">
        <v>42</v>
      </c>
      <c r="B17" s="52" t="s">
        <v>43</v>
      </c>
      <c r="C17" s="8" t="str">
        <f>C13</f>
        <v>Shark Bandits</v>
      </c>
      <c r="D17" s="7">
        <v>5</v>
      </c>
      <c r="E17" s="26">
        <v>2</v>
      </c>
      <c r="F17" s="27">
        <f t="shared" si="1"/>
        <v>3</v>
      </c>
      <c r="G17" s="26">
        <v>31</v>
      </c>
      <c r="J17" s="42">
        <v>12</v>
      </c>
    </row>
    <row r="18" spans="1:18">
      <c r="A18" s="6" t="s">
        <v>35</v>
      </c>
      <c r="B18" s="6" t="s">
        <v>119</v>
      </c>
      <c r="C18" s="8" t="str">
        <f>C13</f>
        <v>Shark Bandits</v>
      </c>
      <c r="F18" s="27">
        <f t="shared" si="1"/>
        <v>0</v>
      </c>
    </row>
    <row r="20" spans="1:18" ht="38.25">
      <c r="A20" s="6" t="s">
        <v>15</v>
      </c>
      <c r="B20" s="6" t="s">
        <v>17</v>
      </c>
      <c r="C20" s="8" t="s">
        <v>16</v>
      </c>
      <c r="D20" s="7" t="s">
        <v>7</v>
      </c>
      <c r="E20" s="26" t="s">
        <v>5</v>
      </c>
      <c r="F20" s="26" t="s">
        <v>6</v>
      </c>
      <c r="G20" s="26" t="s">
        <v>9</v>
      </c>
      <c r="H20" s="7" t="s">
        <v>3</v>
      </c>
      <c r="I20" s="7">
        <v>8</v>
      </c>
      <c r="J20" s="42" t="s">
        <v>21</v>
      </c>
      <c r="K20" s="19" t="s">
        <v>12</v>
      </c>
      <c r="L20" s="29" t="s">
        <v>13</v>
      </c>
      <c r="M20" s="30" t="s">
        <v>14</v>
      </c>
      <c r="N20" s="12" t="s">
        <v>19</v>
      </c>
      <c r="O20" s="30" t="s">
        <v>20</v>
      </c>
      <c r="P20" s="44" t="s">
        <v>24</v>
      </c>
      <c r="Q20" s="13" t="s">
        <v>22</v>
      </c>
      <c r="R20" s="13" t="s">
        <v>23</v>
      </c>
    </row>
    <row r="22" spans="1:18">
      <c r="A22" s="52" t="s">
        <v>44</v>
      </c>
      <c r="B22" s="52" t="s">
        <v>54</v>
      </c>
      <c r="C22" s="53" t="s">
        <v>45</v>
      </c>
      <c r="D22" s="7">
        <v>5</v>
      </c>
      <c r="E22" s="26">
        <v>4</v>
      </c>
      <c r="F22" s="27">
        <f t="shared" ref="F22:F27" si="2">D22-E22</f>
        <v>1</v>
      </c>
      <c r="G22" s="26">
        <v>46</v>
      </c>
      <c r="J22" s="42">
        <v>12</v>
      </c>
      <c r="K22" s="9">
        <v>5</v>
      </c>
      <c r="L22" s="31">
        <v>3</v>
      </c>
      <c r="M22" s="32">
        <f>K22-L22</f>
        <v>2</v>
      </c>
      <c r="N22" s="9"/>
      <c r="O22" s="32">
        <v>5</v>
      </c>
      <c r="P22" s="48">
        <v>207</v>
      </c>
      <c r="Q22" s="49">
        <v>15</v>
      </c>
      <c r="R22" s="49">
        <v>10</v>
      </c>
    </row>
    <row r="23" spans="1:18">
      <c r="A23" s="52" t="s">
        <v>46</v>
      </c>
      <c r="B23" s="52" t="s">
        <v>47</v>
      </c>
      <c r="C23" s="8" t="str">
        <f>C22</f>
        <v>Brew's Originals</v>
      </c>
      <c r="D23" s="7">
        <v>5</v>
      </c>
      <c r="E23" s="26">
        <v>3</v>
      </c>
      <c r="F23" s="27">
        <f t="shared" si="2"/>
        <v>2</v>
      </c>
      <c r="G23" s="26">
        <v>42</v>
      </c>
      <c r="J23" s="42">
        <v>12</v>
      </c>
    </row>
    <row r="24" spans="1:18">
      <c r="A24" s="52" t="s">
        <v>48</v>
      </c>
      <c r="B24" s="52" t="s">
        <v>49</v>
      </c>
      <c r="C24" s="8" t="str">
        <f>C22</f>
        <v>Brew's Originals</v>
      </c>
      <c r="D24" s="7">
        <v>5</v>
      </c>
      <c r="E24" s="26">
        <v>3</v>
      </c>
      <c r="F24" s="27">
        <f t="shared" si="2"/>
        <v>2</v>
      </c>
      <c r="G24" s="26">
        <v>36</v>
      </c>
      <c r="H24" s="7">
        <v>1</v>
      </c>
      <c r="J24" s="42">
        <v>12</v>
      </c>
    </row>
    <row r="25" spans="1:18">
      <c r="A25" s="52" t="s">
        <v>50</v>
      </c>
      <c r="B25" s="52" t="s">
        <v>53</v>
      </c>
      <c r="C25" s="8" t="str">
        <f>C22</f>
        <v>Brew's Originals</v>
      </c>
      <c r="D25" s="7">
        <v>5</v>
      </c>
      <c r="E25" s="26">
        <v>3</v>
      </c>
      <c r="F25" s="27">
        <f t="shared" si="2"/>
        <v>2</v>
      </c>
      <c r="G25" s="26">
        <v>44</v>
      </c>
      <c r="J25" s="42">
        <v>12</v>
      </c>
    </row>
    <row r="26" spans="1:18">
      <c r="A26" s="52" t="s">
        <v>51</v>
      </c>
      <c r="B26" s="52" t="s">
        <v>52</v>
      </c>
      <c r="C26" s="8" t="str">
        <f>C22</f>
        <v>Brew's Originals</v>
      </c>
      <c r="D26" s="7">
        <v>5</v>
      </c>
      <c r="E26" s="26">
        <v>2</v>
      </c>
      <c r="F26" s="27">
        <f t="shared" si="2"/>
        <v>3</v>
      </c>
      <c r="G26" s="26">
        <v>39</v>
      </c>
      <c r="J26" s="42">
        <v>12</v>
      </c>
    </row>
    <row r="27" spans="1:18">
      <c r="C27" s="8" t="str">
        <f>C22</f>
        <v>Brew's Originals</v>
      </c>
      <c r="F27" s="27">
        <f t="shared" si="2"/>
        <v>0</v>
      </c>
    </row>
    <row r="29" spans="1:18" ht="38.25">
      <c r="A29" s="6" t="s">
        <v>15</v>
      </c>
      <c r="B29" s="6" t="s">
        <v>17</v>
      </c>
      <c r="C29" s="8" t="s">
        <v>16</v>
      </c>
      <c r="D29" s="7" t="s">
        <v>7</v>
      </c>
      <c r="E29" s="26" t="s">
        <v>5</v>
      </c>
      <c r="F29" s="26" t="s">
        <v>6</v>
      </c>
      <c r="G29" s="26" t="s">
        <v>9</v>
      </c>
      <c r="H29" s="7" t="s">
        <v>3</v>
      </c>
      <c r="I29" s="7">
        <v>8</v>
      </c>
      <c r="J29" s="42" t="s">
        <v>21</v>
      </c>
      <c r="K29" s="19" t="s">
        <v>12</v>
      </c>
      <c r="L29" s="29" t="s">
        <v>13</v>
      </c>
      <c r="M29" s="30" t="s">
        <v>14</v>
      </c>
      <c r="N29" s="12" t="s">
        <v>19</v>
      </c>
      <c r="O29" s="30" t="s">
        <v>20</v>
      </c>
      <c r="P29" s="44" t="s">
        <v>24</v>
      </c>
      <c r="Q29" s="13" t="s">
        <v>22</v>
      </c>
      <c r="R29" s="13" t="s">
        <v>23</v>
      </c>
    </row>
    <row r="31" spans="1:18">
      <c r="A31" s="52" t="s">
        <v>123</v>
      </c>
      <c r="B31" s="52" t="s">
        <v>126</v>
      </c>
      <c r="C31" s="53" t="s">
        <v>108</v>
      </c>
      <c r="D31" s="7">
        <v>5</v>
      </c>
      <c r="E31" s="26">
        <v>2</v>
      </c>
      <c r="F31" s="27">
        <f t="shared" ref="F31:F36" si="3">D31-E31</f>
        <v>3</v>
      </c>
      <c r="G31" s="26">
        <v>30</v>
      </c>
      <c r="J31" s="42">
        <v>12</v>
      </c>
      <c r="K31" s="9">
        <v>5</v>
      </c>
      <c r="L31" s="31">
        <v>2</v>
      </c>
      <c r="M31" s="32">
        <f>K31-L31</f>
        <v>3</v>
      </c>
      <c r="N31" s="9"/>
      <c r="O31" s="32">
        <f>L31+N31</f>
        <v>2</v>
      </c>
      <c r="P31" s="48">
        <v>170</v>
      </c>
      <c r="Q31" s="49">
        <v>10</v>
      </c>
      <c r="R31" s="49">
        <v>15</v>
      </c>
    </row>
    <row r="32" spans="1:18">
      <c r="A32" s="52" t="s">
        <v>124</v>
      </c>
      <c r="B32" s="52" t="s">
        <v>127</v>
      </c>
      <c r="C32" s="8" t="str">
        <f>C31</f>
        <v>Broken Styx</v>
      </c>
      <c r="D32" s="7">
        <v>5</v>
      </c>
      <c r="E32" s="26">
        <v>2</v>
      </c>
      <c r="F32" s="27">
        <f t="shared" si="3"/>
        <v>3</v>
      </c>
      <c r="G32" s="26">
        <v>33</v>
      </c>
      <c r="J32" s="42">
        <v>12</v>
      </c>
    </row>
    <row r="33" spans="1:18">
      <c r="A33" s="52" t="s">
        <v>55</v>
      </c>
      <c r="B33" s="6" t="s">
        <v>80</v>
      </c>
      <c r="C33" s="8" t="str">
        <f>C31</f>
        <v>Broken Styx</v>
      </c>
      <c r="D33" s="7">
        <v>5</v>
      </c>
      <c r="E33" s="26">
        <v>1</v>
      </c>
      <c r="F33" s="27">
        <f t="shared" si="3"/>
        <v>4</v>
      </c>
      <c r="G33" s="26">
        <v>32</v>
      </c>
      <c r="J33" s="42">
        <v>12</v>
      </c>
    </row>
    <row r="34" spans="1:18">
      <c r="A34" s="52" t="s">
        <v>125</v>
      </c>
      <c r="B34" s="52" t="s">
        <v>128</v>
      </c>
      <c r="C34" s="8" t="str">
        <f>C31</f>
        <v>Broken Styx</v>
      </c>
      <c r="D34" s="7">
        <v>5</v>
      </c>
      <c r="E34" s="26">
        <v>3</v>
      </c>
      <c r="F34" s="27">
        <f t="shared" si="3"/>
        <v>2</v>
      </c>
      <c r="G34" s="26">
        <v>41</v>
      </c>
      <c r="J34" s="42">
        <v>12</v>
      </c>
    </row>
    <row r="35" spans="1:18">
      <c r="A35" s="52" t="s">
        <v>57</v>
      </c>
      <c r="B35" s="52" t="s">
        <v>56</v>
      </c>
      <c r="C35" s="8" t="str">
        <f>C31</f>
        <v>Broken Styx</v>
      </c>
      <c r="D35" s="7">
        <v>5</v>
      </c>
      <c r="E35" s="26">
        <v>2</v>
      </c>
      <c r="F35" s="27">
        <f t="shared" si="3"/>
        <v>3</v>
      </c>
      <c r="G35" s="26">
        <v>34</v>
      </c>
      <c r="J35" s="42">
        <v>12</v>
      </c>
    </row>
    <row r="36" spans="1:18">
      <c r="C36" s="8" t="str">
        <f>C31</f>
        <v>Broken Styx</v>
      </c>
      <c r="F36" s="27">
        <f t="shared" si="3"/>
        <v>0</v>
      </c>
    </row>
    <row r="38" spans="1:18" ht="38.25">
      <c r="A38" s="6" t="s">
        <v>15</v>
      </c>
      <c r="B38" s="6" t="s">
        <v>17</v>
      </c>
      <c r="C38" s="8" t="s">
        <v>16</v>
      </c>
      <c r="D38" s="7" t="s">
        <v>7</v>
      </c>
      <c r="E38" s="26" t="s">
        <v>5</v>
      </c>
      <c r="F38" s="26" t="s">
        <v>6</v>
      </c>
      <c r="G38" s="26" t="s">
        <v>9</v>
      </c>
      <c r="H38" s="7" t="s">
        <v>3</v>
      </c>
      <c r="I38" s="7">
        <v>8</v>
      </c>
      <c r="J38" s="42" t="s">
        <v>21</v>
      </c>
      <c r="K38" s="19" t="s">
        <v>12</v>
      </c>
      <c r="L38" s="29" t="s">
        <v>13</v>
      </c>
      <c r="M38" s="30" t="s">
        <v>14</v>
      </c>
      <c r="N38" s="12" t="s">
        <v>19</v>
      </c>
      <c r="O38" s="30" t="s">
        <v>20</v>
      </c>
      <c r="P38" s="44" t="s">
        <v>24</v>
      </c>
      <c r="Q38" s="13" t="s">
        <v>22</v>
      </c>
      <c r="R38" s="13" t="s">
        <v>23</v>
      </c>
    </row>
    <row r="40" spans="1:18">
      <c r="A40" s="52" t="s">
        <v>138</v>
      </c>
      <c r="B40" s="52" t="s">
        <v>58</v>
      </c>
      <c r="C40" s="53" t="s">
        <v>59</v>
      </c>
      <c r="D40" s="7">
        <v>5</v>
      </c>
      <c r="E40" s="26">
        <v>0</v>
      </c>
      <c r="F40" s="27">
        <f t="shared" ref="F40:F45" si="4">D40-E40</f>
        <v>5</v>
      </c>
      <c r="G40" s="26">
        <v>34</v>
      </c>
      <c r="J40" s="42">
        <v>12</v>
      </c>
      <c r="K40" s="9">
        <v>5</v>
      </c>
      <c r="L40" s="31">
        <v>3</v>
      </c>
      <c r="M40" s="32">
        <f>K40-L40</f>
        <v>2</v>
      </c>
      <c r="N40" s="9"/>
      <c r="O40" s="32">
        <f>L40+N40</f>
        <v>3</v>
      </c>
      <c r="P40" s="48">
        <v>181</v>
      </c>
      <c r="Q40" s="49">
        <v>11</v>
      </c>
      <c r="R40" s="49">
        <v>14</v>
      </c>
    </row>
    <row r="41" spans="1:18">
      <c r="A41" s="52" t="s">
        <v>139</v>
      </c>
      <c r="B41" s="52" t="s">
        <v>101</v>
      </c>
      <c r="C41" s="8" t="str">
        <f>C40</f>
        <v>Bastoni</v>
      </c>
      <c r="F41" s="27"/>
      <c r="J41" s="42">
        <v>0</v>
      </c>
    </row>
    <row r="42" spans="1:18">
      <c r="A42" s="52" t="s">
        <v>140</v>
      </c>
      <c r="B42" s="52" t="s">
        <v>61</v>
      </c>
      <c r="C42" s="8" t="str">
        <f>C40</f>
        <v>Bastoni</v>
      </c>
      <c r="D42" s="7">
        <v>5</v>
      </c>
      <c r="E42" s="26">
        <v>3</v>
      </c>
      <c r="F42" s="27">
        <f t="shared" si="4"/>
        <v>2</v>
      </c>
      <c r="G42" s="26">
        <v>43</v>
      </c>
      <c r="J42" s="42">
        <v>24</v>
      </c>
    </row>
    <row r="43" spans="1:18">
      <c r="A43" s="52" t="s">
        <v>62</v>
      </c>
      <c r="B43" s="52" t="s">
        <v>84</v>
      </c>
      <c r="C43" s="8" t="str">
        <f>C40</f>
        <v>Bastoni</v>
      </c>
      <c r="D43" s="7">
        <v>5</v>
      </c>
      <c r="E43" s="26">
        <v>1</v>
      </c>
      <c r="F43" s="27">
        <f t="shared" si="4"/>
        <v>4</v>
      </c>
      <c r="G43" s="26">
        <v>31</v>
      </c>
      <c r="J43" s="42">
        <v>12</v>
      </c>
    </row>
    <row r="44" spans="1:18">
      <c r="A44" s="52" t="s">
        <v>141</v>
      </c>
      <c r="B44" s="52" t="s">
        <v>63</v>
      </c>
      <c r="C44" s="8" t="str">
        <f>C40</f>
        <v>Bastoni</v>
      </c>
      <c r="D44" s="7">
        <v>5</v>
      </c>
      <c r="E44" s="26">
        <v>4</v>
      </c>
      <c r="F44" s="27">
        <f t="shared" si="4"/>
        <v>1</v>
      </c>
      <c r="G44" s="26">
        <v>46</v>
      </c>
      <c r="J44" s="42">
        <v>12</v>
      </c>
    </row>
    <row r="45" spans="1:18">
      <c r="C45" s="8" t="str">
        <f>C40</f>
        <v>Bastoni</v>
      </c>
      <c r="F45" s="27">
        <f t="shared" si="4"/>
        <v>0</v>
      </c>
    </row>
    <row r="47" spans="1:18" ht="38.25">
      <c r="A47" s="6" t="s">
        <v>15</v>
      </c>
      <c r="B47" s="6" t="s">
        <v>17</v>
      </c>
      <c r="C47" s="8" t="s">
        <v>16</v>
      </c>
      <c r="D47" s="7" t="s">
        <v>7</v>
      </c>
      <c r="E47" s="26" t="s">
        <v>5</v>
      </c>
      <c r="F47" s="26" t="s">
        <v>6</v>
      </c>
      <c r="G47" s="26" t="s">
        <v>9</v>
      </c>
      <c r="H47" s="7" t="s">
        <v>3</v>
      </c>
      <c r="I47" s="7">
        <v>8</v>
      </c>
      <c r="J47" s="42" t="s">
        <v>21</v>
      </c>
      <c r="K47" s="19" t="s">
        <v>12</v>
      </c>
      <c r="L47" s="29" t="s">
        <v>13</v>
      </c>
      <c r="M47" s="30" t="s">
        <v>14</v>
      </c>
      <c r="N47" s="12" t="s">
        <v>19</v>
      </c>
      <c r="O47" s="30" t="s">
        <v>20</v>
      </c>
      <c r="P47" s="44" t="s">
        <v>24</v>
      </c>
      <c r="Q47" s="13" t="s">
        <v>22</v>
      </c>
      <c r="R47" s="13" t="s">
        <v>23</v>
      </c>
    </row>
    <row r="49" spans="1:18">
      <c r="A49" s="52" t="s">
        <v>64</v>
      </c>
      <c r="B49" s="52" t="s">
        <v>65</v>
      </c>
      <c r="C49" s="53" t="s">
        <v>103</v>
      </c>
      <c r="D49" s="7">
        <v>5</v>
      </c>
      <c r="E49" s="26">
        <v>2</v>
      </c>
      <c r="F49" s="27">
        <f t="shared" ref="F49:F54" si="5">D49-E49</f>
        <v>3</v>
      </c>
      <c r="G49" s="26">
        <v>37</v>
      </c>
      <c r="J49" s="42">
        <v>12</v>
      </c>
      <c r="K49" s="9">
        <v>5</v>
      </c>
      <c r="L49" s="31">
        <v>2</v>
      </c>
      <c r="M49" s="32">
        <f>K49-L49</f>
        <v>3</v>
      </c>
      <c r="N49" s="9"/>
      <c r="O49" s="32">
        <v>4</v>
      </c>
      <c r="P49" s="48">
        <v>196</v>
      </c>
      <c r="Q49" s="49">
        <v>14</v>
      </c>
      <c r="R49" s="49">
        <v>11</v>
      </c>
    </row>
    <row r="50" spans="1:18">
      <c r="A50" s="52" t="s">
        <v>66</v>
      </c>
      <c r="B50" s="52" t="s">
        <v>67</v>
      </c>
      <c r="C50" s="8" t="str">
        <f>C49</f>
        <v>F Wednesdays</v>
      </c>
      <c r="D50" s="7">
        <v>5</v>
      </c>
      <c r="E50" s="26">
        <v>3</v>
      </c>
      <c r="F50" s="27">
        <f t="shared" si="5"/>
        <v>2</v>
      </c>
      <c r="G50" s="26">
        <v>40</v>
      </c>
      <c r="J50" s="42">
        <v>12</v>
      </c>
    </row>
    <row r="51" spans="1:18">
      <c r="A51" s="52" t="s">
        <v>68</v>
      </c>
      <c r="B51" s="52" t="s">
        <v>69</v>
      </c>
      <c r="C51" s="8" t="str">
        <f>C49</f>
        <v>F Wednesdays</v>
      </c>
      <c r="D51" s="7">
        <v>5</v>
      </c>
      <c r="E51" s="26">
        <v>4</v>
      </c>
      <c r="F51" s="27">
        <f t="shared" si="5"/>
        <v>1</v>
      </c>
      <c r="G51" s="26">
        <v>45</v>
      </c>
      <c r="J51" s="42">
        <v>12</v>
      </c>
    </row>
    <row r="52" spans="1:18">
      <c r="A52" s="52" t="s">
        <v>105</v>
      </c>
      <c r="B52" s="6" t="s">
        <v>106</v>
      </c>
      <c r="C52" s="8" t="str">
        <f>C49</f>
        <v>F Wednesdays</v>
      </c>
      <c r="F52" s="27"/>
      <c r="J52" s="42">
        <v>12</v>
      </c>
    </row>
    <row r="53" spans="1:18">
      <c r="A53" s="52" t="s">
        <v>57</v>
      </c>
      <c r="B53" s="52" t="s">
        <v>67</v>
      </c>
      <c r="C53" s="8" t="str">
        <f>C49</f>
        <v>F Wednesdays</v>
      </c>
      <c r="D53" s="7">
        <v>5</v>
      </c>
      <c r="E53" s="26">
        <v>3</v>
      </c>
      <c r="F53" s="27">
        <f t="shared" si="5"/>
        <v>2</v>
      </c>
      <c r="G53" s="26">
        <v>43</v>
      </c>
      <c r="J53" s="42">
        <v>12</v>
      </c>
    </row>
    <row r="54" spans="1:18">
      <c r="A54" s="6" t="s">
        <v>107</v>
      </c>
      <c r="B54" s="6" t="s">
        <v>111</v>
      </c>
      <c r="C54" s="8" t="str">
        <f>C49</f>
        <v>F Wednesdays</v>
      </c>
      <c r="F54" s="27">
        <f t="shared" si="5"/>
        <v>0</v>
      </c>
    </row>
    <row r="56" spans="1:18" ht="38.25">
      <c r="A56" s="6" t="s">
        <v>15</v>
      </c>
      <c r="B56" s="6" t="s">
        <v>17</v>
      </c>
      <c r="C56" s="8" t="s">
        <v>16</v>
      </c>
      <c r="D56" s="7" t="s">
        <v>7</v>
      </c>
      <c r="E56" s="26" t="s">
        <v>5</v>
      </c>
      <c r="F56" s="26" t="s">
        <v>6</v>
      </c>
      <c r="G56" s="26" t="s">
        <v>9</v>
      </c>
      <c r="H56" s="7" t="s">
        <v>3</v>
      </c>
      <c r="I56" s="7">
        <v>8</v>
      </c>
      <c r="J56" s="42" t="s">
        <v>21</v>
      </c>
      <c r="K56" s="19" t="s">
        <v>12</v>
      </c>
      <c r="L56" s="29" t="s">
        <v>13</v>
      </c>
      <c r="M56" s="30" t="s">
        <v>14</v>
      </c>
      <c r="N56" s="12" t="s">
        <v>19</v>
      </c>
      <c r="O56" s="30" t="s">
        <v>20</v>
      </c>
      <c r="P56" s="44" t="s">
        <v>24</v>
      </c>
      <c r="Q56" s="13" t="s">
        <v>22</v>
      </c>
      <c r="R56" s="13" t="s">
        <v>23</v>
      </c>
    </row>
    <row r="58" spans="1:18">
      <c r="A58" s="52" t="s">
        <v>71</v>
      </c>
      <c r="B58" s="52" t="s">
        <v>72</v>
      </c>
      <c r="C58" s="53" t="s">
        <v>70</v>
      </c>
      <c r="F58" s="27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52" t="s">
        <v>73</v>
      </c>
      <c r="B59" s="52" t="s">
        <v>74</v>
      </c>
      <c r="C59" s="8" t="str">
        <f>C58</f>
        <v>Sportsman</v>
      </c>
      <c r="F59" s="27">
        <f t="shared" si="6"/>
        <v>0</v>
      </c>
    </row>
    <row r="60" spans="1:18">
      <c r="A60" s="52" t="s">
        <v>75</v>
      </c>
      <c r="B60" s="52" t="s">
        <v>76</v>
      </c>
      <c r="C60" s="8" t="str">
        <f>C58</f>
        <v>Sportsman</v>
      </c>
      <c r="F60" s="27">
        <f t="shared" si="6"/>
        <v>0</v>
      </c>
    </row>
    <row r="61" spans="1:18">
      <c r="A61" s="52" t="s">
        <v>77</v>
      </c>
      <c r="B61" s="52" t="s">
        <v>78</v>
      </c>
      <c r="C61" s="8" t="str">
        <f>C58</f>
        <v>Sportsman</v>
      </c>
      <c r="F61" s="27">
        <f t="shared" si="6"/>
        <v>0</v>
      </c>
    </row>
    <row r="62" spans="1:18">
      <c r="A62" s="52" t="s">
        <v>79</v>
      </c>
      <c r="B62" s="52" t="s">
        <v>112</v>
      </c>
      <c r="C62" s="8" t="str">
        <f>C58</f>
        <v>Sportsman</v>
      </c>
      <c r="F62" s="27">
        <f t="shared" si="6"/>
        <v>0</v>
      </c>
    </row>
    <row r="63" spans="1:18">
      <c r="A63" s="6" t="s">
        <v>113</v>
      </c>
      <c r="B63" s="6" t="s">
        <v>114</v>
      </c>
      <c r="C63" s="8" t="str">
        <f>C58</f>
        <v>Sportsman</v>
      </c>
      <c r="F63" s="27">
        <f t="shared" si="6"/>
        <v>0</v>
      </c>
    </row>
    <row r="65" spans="1:19" ht="38.25">
      <c r="A65" s="6" t="s">
        <v>15</v>
      </c>
      <c r="B65" s="6" t="s">
        <v>17</v>
      </c>
      <c r="C65" s="8" t="s">
        <v>16</v>
      </c>
      <c r="D65" s="7" t="s">
        <v>7</v>
      </c>
      <c r="E65" s="26" t="s">
        <v>5</v>
      </c>
      <c r="F65" s="26" t="s">
        <v>6</v>
      </c>
      <c r="G65" s="26" t="s">
        <v>9</v>
      </c>
      <c r="H65" s="7" t="s">
        <v>3</v>
      </c>
      <c r="I65" s="7">
        <v>8</v>
      </c>
      <c r="J65" s="42" t="s">
        <v>21</v>
      </c>
      <c r="K65" s="19" t="s">
        <v>12</v>
      </c>
      <c r="L65" s="29" t="s">
        <v>13</v>
      </c>
      <c r="M65" s="30" t="s">
        <v>14</v>
      </c>
      <c r="N65" s="12" t="s">
        <v>19</v>
      </c>
      <c r="O65" s="30" t="s">
        <v>20</v>
      </c>
      <c r="P65" s="44" t="s">
        <v>24</v>
      </c>
      <c r="Q65" s="13" t="s">
        <v>22</v>
      </c>
      <c r="R65" s="13" t="s">
        <v>23</v>
      </c>
    </row>
    <row r="67" spans="1:19">
      <c r="A67" s="6" t="s">
        <v>86</v>
      </c>
      <c r="B67" s="6" t="s">
        <v>87</v>
      </c>
      <c r="C67" s="53" t="s">
        <v>122</v>
      </c>
      <c r="F67" s="27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9">
      <c r="A68" s="6" t="s">
        <v>88</v>
      </c>
      <c r="B68" s="6" t="s">
        <v>89</v>
      </c>
      <c r="C68" s="53" t="s">
        <v>122</v>
      </c>
      <c r="F68" s="27">
        <f t="shared" si="7"/>
        <v>0</v>
      </c>
    </row>
    <row r="69" spans="1:19">
      <c r="A69" s="6" t="s">
        <v>90</v>
      </c>
      <c r="B69" s="6" t="s">
        <v>91</v>
      </c>
      <c r="C69" s="53" t="s">
        <v>122</v>
      </c>
      <c r="F69" s="27">
        <f t="shared" si="7"/>
        <v>0</v>
      </c>
    </row>
    <row r="70" spans="1:19">
      <c r="A70" s="6" t="s">
        <v>92</v>
      </c>
      <c r="B70" s="6" t="s">
        <v>93</v>
      </c>
      <c r="C70" s="53" t="s">
        <v>122</v>
      </c>
      <c r="F70" s="27">
        <f t="shared" si="7"/>
        <v>0</v>
      </c>
    </row>
    <row r="71" spans="1:19">
      <c r="A71" s="6" t="s">
        <v>94</v>
      </c>
      <c r="B71" s="6" t="s">
        <v>95</v>
      </c>
      <c r="C71" s="53" t="s">
        <v>122</v>
      </c>
      <c r="F71" s="27">
        <f t="shared" si="7"/>
        <v>0</v>
      </c>
    </row>
    <row r="72" spans="1:19">
      <c r="A72" s="52" t="s">
        <v>109</v>
      </c>
      <c r="B72" s="52" t="s">
        <v>110</v>
      </c>
      <c r="C72" s="53" t="s">
        <v>122</v>
      </c>
      <c r="F72" s="27">
        <f t="shared" si="7"/>
        <v>0</v>
      </c>
    </row>
    <row r="74" spans="1:19" ht="13.5" thickBot="1">
      <c r="P74" s="45"/>
    </row>
    <row r="75" spans="1:19" ht="13.5" thickBot="1">
      <c r="A75" s="22"/>
      <c r="B75" s="23"/>
      <c r="C75" s="17"/>
      <c r="D75" s="18"/>
      <c r="E75" s="28"/>
      <c r="F75" s="28"/>
      <c r="G75" s="28"/>
      <c r="H75" s="18"/>
      <c r="I75" s="18"/>
      <c r="J75" s="43"/>
      <c r="K75" s="18"/>
      <c r="L75" s="28"/>
      <c r="M75" s="33"/>
      <c r="N75" s="18"/>
      <c r="O75" s="33"/>
      <c r="P75" s="46"/>
      <c r="Q75" s="40"/>
      <c r="R75" s="40"/>
      <c r="S75" s="18"/>
    </row>
    <row r="76" spans="1:19">
      <c r="A76" s="6" t="s">
        <v>11</v>
      </c>
      <c r="B76" s="6" t="s">
        <v>17</v>
      </c>
      <c r="C76" s="8" t="s">
        <v>16</v>
      </c>
      <c r="D76" s="7" t="s">
        <v>7</v>
      </c>
      <c r="E76" s="26" t="s">
        <v>5</v>
      </c>
      <c r="F76" s="26" t="s">
        <v>6</v>
      </c>
      <c r="G76" s="26" t="s">
        <v>9</v>
      </c>
      <c r="H76" s="7" t="s">
        <v>3</v>
      </c>
      <c r="I76" s="7">
        <v>8</v>
      </c>
    </row>
    <row r="78" spans="1:19">
      <c r="A78" s="6" t="s">
        <v>96</v>
      </c>
      <c r="B78" s="6" t="s">
        <v>97</v>
      </c>
      <c r="F78" s="27">
        <f>D78-E78</f>
        <v>0</v>
      </c>
    </row>
    <row r="79" spans="1:19">
      <c r="A79" s="6" t="s">
        <v>98</v>
      </c>
      <c r="B79" s="6" t="s">
        <v>99</v>
      </c>
      <c r="F79" s="27">
        <f t="shared" ref="F79:F87" si="8">D79-E79</f>
        <v>0</v>
      </c>
    </row>
    <row r="80" spans="1:19">
      <c r="A80" s="52" t="s">
        <v>100</v>
      </c>
      <c r="B80" s="52" t="s">
        <v>60</v>
      </c>
      <c r="C80" s="53" t="s">
        <v>59</v>
      </c>
      <c r="D80" s="7">
        <v>5</v>
      </c>
      <c r="E80" s="26">
        <v>1</v>
      </c>
      <c r="F80" s="27">
        <f t="shared" si="8"/>
        <v>4</v>
      </c>
      <c r="G80" s="26">
        <v>27</v>
      </c>
      <c r="J80" s="42">
        <v>0</v>
      </c>
    </row>
    <row r="81" spans="1:19">
      <c r="A81" s="6" t="s">
        <v>102</v>
      </c>
      <c r="B81" s="6" t="s">
        <v>135</v>
      </c>
      <c r="C81" s="8" t="s">
        <v>59</v>
      </c>
      <c r="F81" s="27">
        <f t="shared" si="8"/>
        <v>0</v>
      </c>
    </row>
    <row r="82" spans="1:19">
      <c r="A82" s="6" t="s">
        <v>104</v>
      </c>
      <c r="B82" s="6" t="s">
        <v>85</v>
      </c>
      <c r="C82" s="8" t="s">
        <v>103</v>
      </c>
      <c r="D82" s="7">
        <v>5</v>
      </c>
      <c r="E82" s="26">
        <v>2</v>
      </c>
      <c r="F82" s="27">
        <v>3</v>
      </c>
      <c r="G82" s="26">
        <v>31</v>
      </c>
      <c r="J82" s="42">
        <v>12</v>
      </c>
    </row>
    <row r="83" spans="1:19">
      <c r="A83" s="6" t="s">
        <v>116</v>
      </c>
      <c r="B83" s="6" t="s">
        <v>117</v>
      </c>
      <c r="C83" s="8" t="s">
        <v>70</v>
      </c>
      <c r="F83" s="27">
        <f t="shared" si="8"/>
        <v>0</v>
      </c>
    </row>
    <row r="84" spans="1:19">
      <c r="A84" s="6" t="s">
        <v>118</v>
      </c>
      <c r="B84" s="6" t="s">
        <v>133</v>
      </c>
      <c r="C84" s="8" t="s">
        <v>37</v>
      </c>
      <c r="F84" s="27">
        <f t="shared" si="8"/>
        <v>0</v>
      </c>
    </row>
    <row r="85" spans="1:19">
      <c r="A85" s="6" t="s">
        <v>44</v>
      </c>
      <c r="B85" s="6" t="s">
        <v>120</v>
      </c>
      <c r="C85" s="8" t="s">
        <v>37</v>
      </c>
      <c r="F85" s="27">
        <f t="shared" si="8"/>
        <v>0</v>
      </c>
    </row>
    <row r="86" spans="1:19">
      <c r="A86" s="6" t="s">
        <v>118</v>
      </c>
      <c r="B86" s="6" t="s">
        <v>121</v>
      </c>
      <c r="C86" s="8" t="s">
        <v>103</v>
      </c>
      <c r="F86" s="27">
        <f t="shared" si="8"/>
        <v>0</v>
      </c>
    </row>
    <row r="87" spans="1:19">
      <c r="A87" s="6" t="s">
        <v>131</v>
      </c>
      <c r="B87" s="6" t="s">
        <v>132</v>
      </c>
      <c r="F87" s="27">
        <f t="shared" si="8"/>
        <v>0</v>
      </c>
    </row>
    <row r="88" spans="1:19">
      <c r="A88" s="6" t="s">
        <v>136</v>
      </c>
      <c r="B88" s="6" t="s">
        <v>137</v>
      </c>
      <c r="C88" s="8" t="s">
        <v>108</v>
      </c>
      <c r="F88" s="27"/>
    </row>
    <row r="89" spans="1:19">
      <c r="A89" s="52" t="s">
        <v>142</v>
      </c>
      <c r="C89" s="53" t="s">
        <v>59</v>
      </c>
      <c r="F89" s="27"/>
    </row>
    <row r="90" spans="1:19">
      <c r="F90" s="27"/>
    </row>
    <row r="91" spans="1:19" ht="13.5" thickBot="1">
      <c r="F91" s="27"/>
    </row>
    <row r="92" spans="1:19" s="18" customFormat="1" ht="13.5" thickBot="1">
      <c r="A92" s="6"/>
      <c r="B92" s="6"/>
      <c r="C92" s="8"/>
      <c r="D92" s="7"/>
      <c r="E92" s="26"/>
      <c r="F92" s="27"/>
      <c r="G92" s="26"/>
      <c r="H92" s="7"/>
      <c r="I92" s="7"/>
      <c r="J92" s="42"/>
      <c r="K92" s="7"/>
      <c r="L92" s="26"/>
      <c r="M92" s="27"/>
      <c r="N92" s="7"/>
      <c r="O92" s="27"/>
      <c r="P92" s="44"/>
      <c r="Q92" s="13"/>
      <c r="R92" s="13"/>
      <c r="S92" s="7"/>
    </row>
    <row r="93" spans="1:19">
      <c r="F93" s="27"/>
    </row>
    <row r="94" spans="1:19">
      <c r="F94" s="27"/>
    </row>
    <row r="95" spans="1:19">
      <c r="F95" s="27"/>
    </row>
    <row r="96" spans="1:19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1:6">
      <c r="F113" s="27"/>
    </row>
    <row r="114" spans="1:6">
      <c r="F114" s="27"/>
    </row>
    <row r="115" spans="1:6">
      <c r="F115" s="27"/>
    </row>
    <row r="116" spans="1:6">
      <c r="F116" s="27"/>
    </row>
    <row r="117" spans="1:6">
      <c r="F117" s="27"/>
    </row>
    <row r="118" spans="1:6">
      <c r="F118" s="27"/>
    </row>
    <row r="119" spans="1:6">
      <c r="F119" s="27"/>
    </row>
    <row r="120" spans="1:6">
      <c r="F120" s="27"/>
    </row>
    <row r="121" spans="1:6">
      <c r="F121" s="27"/>
    </row>
    <row r="122" spans="1:6">
      <c r="F122" s="27"/>
    </row>
    <row r="123" spans="1:6">
      <c r="F123" s="27"/>
    </row>
    <row r="124" spans="1:6">
      <c r="F124" s="27"/>
    </row>
    <row r="125" spans="1:6">
      <c r="F125" s="27"/>
    </row>
    <row r="126" spans="1:6">
      <c r="F126" s="27"/>
    </row>
    <row r="127" spans="1:6">
      <c r="A127" s="6" t="s">
        <v>18</v>
      </c>
      <c r="F127" s="27"/>
    </row>
  </sheetData>
  <mergeCells count="1">
    <mergeCell ref="A1:C1"/>
  </mergeCells>
  <phoneticPr fontId="1" type="noConversion"/>
  <printOptions gridLines="1"/>
  <pageMargins left="0.75" right="0.75" top="0.5" bottom="1" header="0.5" footer="0.5"/>
  <pageSetup orientation="portrait" horizontalDpi="4294967293" r:id="rId1"/>
  <headerFooter alignWithMargins="0"/>
  <ignoredErrors>
    <ignoredError sqref="C5:C6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activeCell="G4" sqref="G4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8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8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8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8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24'!A78</f>
        <v>Geoff</v>
      </c>
      <c r="B95" s="11" t="str">
        <f>'Sept 24'!B78</f>
        <v>Smith</v>
      </c>
      <c r="C95" s="11">
        <f>'Sept 24'!C78</f>
        <v>0</v>
      </c>
      <c r="F95" s="11">
        <f>D95-E95</f>
        <v>0</v>
      </c>
    </row>
    <row r="96" spans="1:18">
      <c r="A96" s="11" t="str">
        <f>'Sept 24'!A79</f>
        <v>Kaelan</v>
      </c>
      <c r="B96" s="11" t="str">
        <f>'Sept 24'!B79</f>
        <v>Masse</v>
      </c>
      <c r="C96" s="11">
        <f>'Sept 24'!C79</f>
        <v>0</v>
      </c>
      <c r="F96" s="11">
        <f t="shared" ref="F96:F144" si="10">D96-E96</f>
        <v>0</v>
      </c>
    </row>
    <row r="97" spans="1:10" s="7" customFormat="1">
      <c r="A97" s="11" t="str">
        <f>'Sept 24'!A80</f>
        <v>Fred</v>
      </c>
      <c r="B97" s="11" t="str">
        <f>'Sept 24'!B80</f>
        <v>Fairbairn</v>
      </c>
      <c r="C97" s="11" t="str">
        <f>'Sept 24'!C80</f>
        <v>Bastoni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24'!A81</f>
        <v>Nick</v>
      </c>
      <c r="B98" s="11" t="str">
        <f>'Sept 24'!B81</f>
        <v>Dirisio</v>
      </c>
      <c r="C98" s="11" t="str">
        <f>'Sept 24'!C81</f>
        <v>Bastoni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24'!A82</f>
        <v xml:space="preserve">Mark </v>
      </c>
      <c r="B99" s="11" t="str">
        <f>'Sept 24'!B82</f>
        <v>Delisle</v>
      </c>
      <c r="C99" s="11" t="str">
        <f>'Sept 24'!C82</f>
        <v>F Wednesdays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24'!A83</f>
        <v>Eric</v>
      </c>
      <c r="B100" s="11" t="str">
        <f>'Sept 24'!B83</f>
        <v>Balsden</v>
      </c>
      <c r="C100" s="11" t="str">
        <f>'Sept 24'!C83</f>
        <v>Sportsman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24'!A84</f>
        <v>Rob</v>
      </c>
      <c r="B101" s="11" t="str">
        <f>'Sept 24'!B84</f>
        <v>Schussler</v>
      </c>
      <c r="C101" s="11" t="str">
        <f>'Sept 24'!C84</f>
        <v>Shark Bandits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24'!A85</f>
        <v>Jim</v>
      </c>
      <c r="B102" s="11" t="str">
        <f>'Sept 24'!B85</f>
        <v>Cogliati</v>
      </c>
      <c r="C102" s="11" t="str">
        <f>'Sept 24'!C85</f>
        <v>Shark Bandits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24'!A86</f>
        <v>Rob</v>
      </c>
      <c r="B103" s="11" t="str">
        <f>'Sept 24'!B86</f>
        <v>Liburdi</v>
      </c>
      <c r="C103" s="11" t="str">
        <f>'Sept 24'!C86</f>
        <v>F Wednesdays</v>
      </c>
      <c r="D103" s="10"/>
      <c r="E103" s="10"/>
      <c r="F103" s="11">
        <f t="shared" si="10"/>
        <v>0</v>
      </c>
      <c r="J103" s="42"/>
    </row>
    <row r="104" spans="1:10" s="7" customFormat="1">
      <c r="A104" s="11" t="str">
        <f>'Sept 24'!A87</f>
        <v>Dennis</v>
      </c>
      <c r="B104" s="11" t="str">
        <f>'Sept 24'!B87</f>
        <v>Farnham</v>
      </c>
      <c r="C104" s="11">
        <f>'Sept 24'!C87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 t="str">
        <f>'Sept 24'!A88</f>
        <v>Joe</v>
      </c>
      <c r="B105" s="11" t="str">
        <f>'Sept 24'!B88</f>
        <v>Lizzi</v>
      </c>
      <c r="C105" s="11" t="str">
        <f>'Sept 24'!C88</f>
        <v>Broken Styx</v>
      </c>
      <c r="D105" s="10"/>
      <c r="E105" s="10"/>
      <c r="F105" s="11">
        <f t="shared" si="10"/>
        <v>0</v>
      </c>
      <c r="J105" s="42"/>
    </row>
    <row r="106" spans="1:10" s="7" customFormat="1">
      <c r="A106" s="11" t="str">
        <f>'Sept 24'!A89</f>
        <v>Gabby</v>
      </c>
      <c r="B106" s="11">
        <f>'Sept 24'!B89</f>
        <v>0</v>
      </c>
      <c r="C106" s="11" t="str">
        <f>'Sept 24'!C89</f>
        <v>Bastoni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24'!A90</f>
        <v>0</v>
      </c>
      <c r="B107" s="11">
        <f>'Sept 24'!B90</f>
        <v>0</v>
      </c>
      <c r="C107" s="11">
        <f>'Sept 24'!C90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24'!A91</f>
        <v>0</v>
      </c>
      <c r="B108" s="11">
        <f>'Sept 24'!B91</f>
        <v>0</v>
      </c>
      <c r="C108" s="11">
        <f>'Sept 24'!C91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24'!A92</f>
        <v>0</v>
      </c>
      <c r="B109" s="11">
        <f>'Sept 24'!B92</f>
        <v>0</v>
      </c>
      <c r="C109" s="11">
        <f>'Sept 24'!C92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24'!A93</f>
        <v>0</v>
      </c>
      <c r="B110" s="11">
        <f>'Sept 24'!B93</f>
        <v>0</v>
      </c>
      <c r="C110" s="11">
        <f>'Sept 24'!C93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24'!A94</f>
        <v>0</v>
      </c>
      <c r="B111" s="11">
        <f>'Sept 24'!B94</f>
        <v>0</v>
      </c>
      <c r="C111" s="11">
        <f>'Sept 24'!C94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24'!A95</f>
        <v>0</v>
      </c>
      <c r="B112" s="11">
        <f>'Sept 24'!B95</f>
        <v>0</v>
      </c>
      <c r="C112" s="11">
        <f>'Sept 24'!C95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24'!A96</f>
        <v>0</v>
      </c>
      <c r="B113" s="11">
        <f>'Sept 24'!B96</f>
        <v>0</v>
      </c>
      <c r="C113" s="11">
        <f>'Sept 24'!C96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24'!A97</f>
        <v>0</v>
      </c>
      <c r="B114" s="11">
        <f>'Sept 24'!B97</f>
        <v>0</v>
      </c>
      <c r="C114" s="11">
        <f>'Sept 24'!C97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24'!A98</f>
        <v>0</v>
      </c>
      <c r="B115" s="11">
        <f>'Sept 24'!B98</f>
        <v>0</v>
      </c>
      <c r="C115" s="11">
        <f>'Sept 24'!C98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24'!A99</f>
        <v>0</v>
      </c>
      <c r="B116" s="11">
        <f>'Sept 24'!B99</f>
        <v>0</v>
      </c>
      <c r="C116" s="11">
        <f>'Sept 24'!C99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24'!A100</f>
        <v>0</v>
      </c>
      <c r="B117" s="11">
        <f>'Sept 24'!B100</f>
        <v>0</v>
      </c>
      <c r="C117" s="11">
        <f>'Sept 24'!C100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24'!A101</f>
        <v>0</v>
      </c>
      <c r="B118" s="11">
        <f>'Sept 24'!B101</f>
        <v>0</v>
      </c>
      <c r="C118" s="11">
        <f>'Sept 24'!C101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24'!A102</f>
        <v>0</v>
      </c>
      <c r="B119" s="11">
        <f>'Sept 24'!B102</f>
        <v>0</v>
      </c>
      <c r="C119" s="11">
        <f>'Sept 24'!C102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24'!A103</f>
        <v>0</v>
      </c>
      <c r="B120" s="11">
        <f>'Sept 24'!B103</f>
        <v>0</v>
      </c>
      <c r="C120" s="11">
        <f>'Sept 24'!C103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24'!A104</f>
        <v>0</v>
      </c>
      <c r="B121" s="11">
        <f>'Sept 24'!B104</f>
        <v>0</v>
      </c>
      <c r="C121" s="11">
        <f>'Sept 24'!C104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24'!A105</f>
        <v>0</v>
      </c>
      <c r="B122" s="11">
        <f>'Sept 24'!B105</f>
        <v>0</v>
      </c>
      <c r="C122" s="11">
        <f>'Sept 24'!C105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24'!A106</f>
        <v>0</v>
      </c>
      <c r="B123" s="11">
        <f>'Sept 24'!B106</f>
        <v>0</v>
      </c>
      <c r="C123" s="11">
        <f>'Sept 24'!C106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24'!A107</f>
        <v>0</v>
      </c>
      <c r="B124" s="11">
        <f>'Sept 24'!B107</f>
        <v>0</v>
      </c>
      <c r="C124" s="11">
        <f>'Sept 24'!C107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24'!A108</f>
        <v>0</v>
      </c>
      <c r="B125" s="11">
        <f>'Sept 24'!B108</f>
        <v>0</v>
      </c>
      <c r="C125" s="11">
        <f>'Sept 24'!C108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24'!A109</f>
        <v>0</v>
      </c>
      <c r="B126" s="11">
        <f>'Sept 24'!B109</f>
        <v>0</v>
      </c>
      <c r="C126" s="11">
        <f>'Sept 24'!C109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24'!A110</f>
        <v>0</v>
      </c>
      <c r="B127" s="11">
        <f>'Sept 24'!B110</f>
        <v>0</v>
      </c>
      <c r="C127" s="11">
        <f>'Sept 24'!C110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24'!A111</f>
        <v>0</v>
      </c>
      <c r="B128" s="11">
        <f>'Sept 24'!B111</f>
        <v>0</v>
      </c>
      <c r="C128" s="11">
        <f>'Sept 24'!C111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24'!A112</f>
        <v>0</v>
      </c>
      <c r="B129" s="11">
        <f>'Sept 24'!B112</f>
        <v>0</v>
      </c>
      <c r="C129" s="11">
        <f>'Sept 24'!C112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24'!A113</f>
        <v>0</v>
      </c>
      <c r="B130" s="11">
        <f>'Sept 24'!B113</f>
        <v>0</v>
      </c>
      <c r="C130" s="11">
        <f>'Sept 24'!C113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24'!A114</f>
        <v>0</v>
      </c>
      <c r="B131" s="11">
        <f>'Sept 24'!B114</f>
        <v>0</v>
      </c>
      <c r="C131" s="11">
        <f>'Sept 24'!C114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24'!A115</f>
        <v>0</v>
      </c>
      <c r="B132" s="11">
        <f>'Sept 24'!B115</f>
        <v>0</v>
      </c>
      <c r="C132" s="11">
        <f>'Sept 24'!C115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24'!A116</f>
        <v>0</v>
      </c>
      <c r="B133" s="11">
        <f>'Sept 24'!B116</f>
        <v>0</v>
      </c>
      <c r="C133" s="11">
        <f>'Sept 24'!C116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24'!A117</f>
        <v>0</v>
      </c>
      <c r="B134" s="11">
        <f>'Sept 24'!B117</f>
        <v>0</v>
      </c>
      <c r="C134" s="11">
        <f>'Sept 24'!C117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24'!A118</f>
        <v>0</v>
      </c>
      <c r="B135" s="11">
        <f>'Sept 24'!B118</f>
        <v>0</v>
      </c>
      <c r="C135" s="11">
        <f>'Sept 24'!C118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24'!A119</f>
        <v>0</v>
      </c>
      <c r="B136" s="11">
        <f>'Sept 24'!B119</f>
        <v>0</v>
      </c>
      <c r="C136" s="11">
        <f>'Sept 24'!C119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24'!A120</f>
        <v>0</v>
      </c>
      <c r="B137" s="11">
        <f>'Sept 24'!B120</f>
        <v>0</v>
      </c>
      <c r="C137" s="11">
        <f>'Sept 24'!C120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24'!A121</f>
        <v>0</v>
      </c>
      <c r="B138" s="11">
        <f>'Sept 24'!B121</f>
        <v>0</v>
      </c>
      <c r="C138" s="11">
        <f>'Sept 24'!C121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24'!A122</f>
        <v>0</v>
      </c>
      <c r="B139" s="11">
        <f>'Sept 24'!B122</f>
        <v>0</v>
      </c>
      <c r="C139" s="11">
        <f>'Sept 24'!C122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24'!A123</f>
        <v>0</v>
      </c>
      <c r="B140" s="11">
        <f>'Sept 24'!B123</f>
        <v>0</v>
      </c>
      <c r="C140" s="11">
        <f>'Sept 24'!C123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24'!A124</f>
        <v>0</v>
      </c>
      <c r="B141" s="11">
        <f>'Sept 24'!B124</f>
        <v>0</v>
      </c>
      <c r="C141" s="11">
        <f>'Sept 24'!C124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24'!A125</f>
        <v>0</v>
      </c>
      <c r="B142" s="11">
        <f>'Sept 24'!B125</f>
        <v>0</v>
      </c>
      <c r="C142" s="11">
        <f>'Sept 24'!C125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24'!A126</f>
        <v>0</v>
      </c>
      <c r="B143" s="11">
        <f>'Sept 24'!B126</f>
        <v>0</v>
      </c>
      <c r="C143" s="11">
        <f>'Sept 24'!C126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24'!A127</f>
        <v>Spare50</v>
      </c>
      <c r="B144" s="11">
        <f>'Sept 24'!B127</f>
        <v>0</v>
      </c>
      <c r="C144" s="11">
        <f>'Sept 24'!C127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7"/>
  <sheetViews>
    <sheetView topLeftCell="A55" workbookViewId="0">
      <selection activeCell="C88" sqref="C88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2" t="s">
        <v>115</v>
      </c>
      <c r="B1" s="72"/>
      <c r="C1" s="72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D4" s="10">
        <v>5</v>
      </c>
      <c r="E4" s="10">
        <v>3</v>
      </c>
      <c r="F4" s="11">
        <f t="shared" ref="F4:F9" si="0">D4-E4</f>
        <v>2</v>
      </c>
      <c r="G4" s="10">
        <v>35</v>
      </c>
      <c r="J4" s="42">
        <v>12</v>
      </c>
      <c r="K4" s="9">
        <v>5</v>
      </c>
      <c r="L4" s="31">
        <v>2</v>
      </c>
      <c r="M4" s="32">
        <f>K4-L4</f>
        <v>3</v>
      </c>
      <c r="N4" s="9"/>
      <c r="O4" s="32">
        <v>2</v>
      </c>
      <c r="P4" s="48">
        <v>181</v>
      </c>
      <c r="Q4" s="49">
        <v>12</v>
      </c>
      <c r="R4" s="49">
        <v>13</v>
      </c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  <c r="J5" s="42">
        <v>12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D6" s="10">
        <v>5</v>
      </c>
      <c r="E6" s="10">
        <v>3</v>
      </c>
      <c r="F6" s="11">
        <f t="shared" si="0"/>
        <v>2</v>
      </c>
      <c r="G6" s="10">
        <v>42</v>
      </c>
      <c r="J6" s="42">
        <v>12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D7" s="10">
        <v>5</v>
      </c>
      <c r="E7" s="10">
        <v>3</v>
      </c>
      <c r="F7" s="11">
        <f t="shared" si="0"/>
        <v>2</v>
      </c>
      <c r="G7" s="10">
        <v>41</v>
      </c>
      <c r="J7" s="42">
        <v>12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D8" s="10">
        <v>5</v>
      </c>
      <c r="E8" s="10">
        <v>0</v>
      </c>
      <c r="F8" s="11">
        <f t="shared" si="0"/>
        <v>5</v>
      </c>
      <c r="G8" s="10">
        <v>26</v>
      </c>
      <c r="J8" s="42">
        <v>12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  <c r="J9" s="58"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D22" s="10">
        <v>5</v>
      </c>
      <c r="E22" s="10">
        <v>1</v>
      </c>
      <c r="F22" s="11">
        <f t="shared" ref="F22:F27" si="2">D22-E22</f>
        <v>4</v>
      </c>
      <c r="G22" s="10">
        <v>34</v>
      </c>
      <c r="J22" s="42">
        <v>12</v>
      </c>
      <c r="K22" s="9">
        <v>5</v>
      </c>
      <c r="L22" s="31">
        <v>2</v>
      </c>
      <c r="M22" s="32">
        <f>K22-L22</f>
        <v>3</v>
      </c>
      <c r="N22" s="9"/>
      <c r="O22" s="32">
        <f>L22+N22</f>
        <v>2</v>
      </c>
      <c r="P22" s="48">
        <v>194</v>
      </c>
      <c r="Q22" s="49">
        <v>12</v>
      </c>
      <c r="R22" s="49">
        <v>13</v>
      </c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D23" s="10">
        <v>5</v>
      </c>
      <c r="E23" s="10">
        <v>3</v>
      </c>
      <c r="F23" s="11">
        <f t="shared" si="2"/>
        <v>2</v>
      </c>
      <c r="G23" s="10">
        <v>41</v>
      </c>
      <c r="J23" s="42">
        <v>12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D24" s="10">
        <v>5</v>
      </c>
      <c r="E24" s="10">
        <v>1</v>
      </c>
      <c r="F24" s="11">
        <f t="shared" si="2"/>
        <v>4</v>
      </c>
      <c r="G24" s="10">
        <v>35</v>
      </c>
      <c r="J24" s="42">
        <v>12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D25" s="10">
        <v>5</v>
      </c>
      <c r="E25" s="10">
        <v>3</v>
      </c>
      <c r="F25" s="11">
        <f t="shared" si="2"/>
        <v>2</v>
      </c>
      <c r="G25" s="10">
        <v>43</v>
      </c>
      <c r="J25" s="42">
        <v>12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D26" s="10">
        <v>5</v>
      </c>
      <c r="E26" s="10">
        <v>4</v>
      </c>
      <c r="F26" s="11">
        <f t="shared" si="2"/>
        <v>1</v>
      </c>
      <c r="G26" s="10">
        <v>41</v>
      </c>
      <c r="J26" s="42">
        <v>12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D31" s="10">
        <v>5</v>
      </c>
      <c r="E31" s="10">
        <v>4</v>
      </c>
      <c r="F31" s="11">
        <f t="shared" ref="F31:F36" si="3">D31-E31</f>
        <v>1</v>
      </c>
      <c r="G31" s="10">
        <v>47</v>
      </c>
      <c r="J31" s="58">
        <v>12</v>
      </c>
      <c r="K31" s="9">
        <v>5</v>
      </c>
      <c r="L31" s="31">
        <v>3</v>
      </c>
      <c r="M31" s="32">
        <f>K31-L31</f>
        <v>2</v>
      </c>
      <c r="N31" s="9"/>
      <c r="O31" s="32">
        <f>L31+N31</f>
        <v>3</v>
      </c>
      <c r="P31" s="48">
        <v>190</v>
      </c>
      <c r="Q31" s="49">
        <v>11</v>
      </c>
      <c r="R31" s="49">
        <v>14</v>
      </c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D32" s="10">
        <v>5</v>
      </c>
      <c r="E32" s="10">
        <v>2</v>
      </c>
      <c r="F32" s="11">
        <f t="shared" si="3"/>
        <v>3</v>
      </c>
      <c r="G32" s="10">
        <v>38</v>
      </c>
      <c r="J32" s="42">
        <v>12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D33" s="10">
        <v>5</v>
      </c>
      <c r="E33" s="10">
        <v>1</v>
      </c>
      <c r="F33" s="11">
        <f t="shared" si="3"/>
        <v>4</v>
      </c>
      <c r="G33" s="10">
        <v>28</v>
      </c>
      <c r="J33" s="42">
        <v>12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D34" s="10">
        <v>5</v>
      </c>
      <c r="E34" s="10">
        <v>2</v>
      </c>
      <c r="F34" s="11">
        <f t="shared" si="3"/>
        <v>3</v>
      </c>
      <c r="G34" s="10">
        <v>39</v>
      </c>
      <c r="J34" s="42">
        <v>12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D35" s="10">
        <v>5</v>
      </c>
      <c r="E35" s="10">
        <v>2</v>
      </c>
      <c r="F35" s="11">
        <f t="shared" si="3"/>
        <v>3</v>
      </c>
      <c r="G35" s="10">
        <v>40</v>
      </c>
      <c r="J35" s="42">
        <v>12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>
        <v>5</v>
      </c>
      <c r="L40" s="31">
        <v>3</v>
      </c>
      <c r="M40" s="32">
        <f>K40-L40</f>
        <v>2</v>
      </c>
      <c r="N40" s="9"/>
      <c r="O40" s="32">
        <v>5</v>
      </c>
      <c r="P40" s="48">
        <v>189</v>
      </c>
      <c r="Q40" s="49">
        <v>13</v>
      </c>
      <c r="R40" s="49">
        <v>12</v>
      </c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D41" s="10">
        <v>5</v>
      </c>
      <c r="E41" s="10">
        <v>3</v>
      </c>
      <c r="F41" s="11">
        <f t="shared" si="4"/>
        <v>2</v>
      </c>
      <c r="G41" s="10">
        <v>37</v>
      </c>
      <c r="J41" s="42">
        <v>12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D42" s="10">
        <v>5</v>
      </c>
      <c r="E42" s="10">
        <v>3</v>
      </c>
      <c r="F42" s="11">
        <f t="shared" si="4"/>
        <v>2</v>
      </c>
      <c r="G42" s="10">
        <v>40</v>
      </c>
      <c r="J42" s="42">
        <v>24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D43" s="10">
        <v>5</v>
      </c>
      <c r="E43" s="10">
        <v>2</v>
      </c>
      <c r="F43" s="11">
        <f t="shared" si="4"/>
        <v>3</v>
      </c>
      <c r="G43" s="10">
        <v>35</v>
      </c>
      <c r="J43" s="42">
        <v>12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D44" s="10">
        <v>5</v>
      </c>
      <c r="E44" s="10">
        <v>2</v>
      </c>
      <c r="F44" s="11">
        <f t="shared" si="4"/>
        <v>3</v>
      </c>
      <c r="G44" s="10">
        <v>33</v>
      </c>
      <c r="J44" s="42">
        <v>12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D49" s="10">
        <v>5</v>
      </c>
      <c r="E49" s="10">
        <v>3</v>
      </c>
      <c r="F49" s="11">
        <f t="shared" ref="F49:F54" si="5">D49-E49</f>
        <v>2</v>
      </c>
      <c r="G49" s="10">
        <v>42</v>
      </c>
      <c r="J49" s="42">
        <v>12</v>
      </c>
      <c r="K49" s="9">
        <v>5</v>
      </c>
      <c r="L49" s="31">
        <v>3</v>
      </c>
      <c r="M49" s="32">
        <f>K49-L49</f>
        <v>2</v>
      </c>
      <c r="N49" s="9"/>
      <c r="O49" s="32">
        <v>5</v>
      </c>
      <c r="P49" s="48">
        <v>196</v>
      </c>
      <c r="Q49" s="49">
        <v>13</v>
      </c>
      <c r="R49" s="49">
        <v>12</v>
      </c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D50" s="10">
        <v>5</v>
      </c>
      <c r="E50" s="10">
        <v>3</v>
      </c>
      <c r="F50" s="11">
        <f t="shared" si="5"/>
        <v>2</v>
      </c>
      <c r="G50" s="10">
        <v>40</v>
      </c>
      <c r="J50" s="42">
        <v>12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D52" s="10">
        <v>5</v>
      </c>
      <c r="E52" s="10">
        <v>3</v>
      </c>
      <c r="F52" s="11">
        <f t="shared" si="5"/>
        <v>2</v>
      </c>
      <c r="G52" s="10">
        <v>41</v>
      </c>
      <c r="J52" s="42">
        <v>12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D53" s="10">
        <v>5</v>
      </c>
      <c r="E53" s="10">
        <v>1</v>
      </c>
      <c r="F53" s="11">
        <f t="shared" si="5"/>
        <v>4</v>
      </c>
      <c r="G53" s="10">
        <v>30</v>
      </c>
      <c r="J53" s="42">
        <v>12</v>
      </c>
    </row>
    <row r="54" spans="1:18">
      <c r="A54" s="11" t="str">
        <f>'Sept 24'!A54</f>
        <v>Steve</v>
      </c>
      <c r="B54" s="11" t="s">
        <v>111</v>
      </c>
      <c r="C54" s="11" t="str">
        <f>'Sept 24'!C54</f>
        <v>F Wednesdays</v>
      </c>
      <c r="D54" s="10">
        <v>5</v>
      </c>
      <c r="E54" s="10">
        <v>3</v>
      </c>
      <c r="F54" s="11">
        <f t="shared" si="5"/>
        <v>2</v>
      </c>
      <c r="G54" s="10">
        <v>43</v>
      </c>
      <c r="J54" s="42">
        <v>12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9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9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D67" s="10">
        <v>5</v>
      </c>
      <c r="E67" s="10">
        <v>2</v>
      </c>
      <c r="F67" s="11">
        <f t="shared" ref="F67:F72" si="7">D67-E67</f>
        <v>3</v>
      </c>
      <c r="G67" s="10">
        <v>36</v>
      </c>
      <c r="J67" s="42">
        <v>12</v>
      </c>
      <c r="K67" s="9">
        <v>5</v>
      </c>
      <c r="L67" s="31">
        <v>2</v>
      </c>
      <c r="M67" s="32">
        <f>K67-L67</f>
        <v>3</v>
      </c>
      <c r="N67" s="9"/>
      <c r="O67" s="32">
        <v>4</v>
      </c>
      <c r="P67" s="48">
        <v>202</v>
      </c>
      <c r="Q67" s="49">
        <v>14</v>
      </c>
      <c r="R67" s="49">
        <v>11</v>
      </c>
    </row>
    <row r="68" spans="1:19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D68" s="10">
        <v>5</v>
      </c>
      <c r="E68" s="10">
        <v>3</v>
      </c>
      <c r="F68" s="11">
        <f t="shared" si="7"/>
        <v>2</v>
      </c>
      <c r="G68" s="10">
        <v>40</v>
      </c>
      <c r="J68" s="42">
        <v>12</v>
      </c>
    </row>
    <row r="69" spans="1:19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D69" s="10">
        <v>5</v>
      </c>
      <c r="E69" s="10">
        <v>4</v>
      </c>
      <c r="F69" s="11">
        <f t="shared" si="7"/>
        <v>1</v>
      </c>
      <c r="G69" s="10">
        <v>45</v>
      </c>
      <c r="J69" s="42">
        <v>12</v>
      </c>
    </row>
    <row r="70" spans="1:19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D70" s="10">
        <v>5</v>
      </c>
      <c r="E70" s="10">
        <v>2</v>
      </c>
      <c r="F70" s="11">
        <f t="shared" si="7"/>
        <v>3</v>
      </c>
      <c r="G70" s="10">
        <v>39</v>
      </c>
      <c r="J70" s="42">
        <v>12</v>
      </c>
    </row>
    <row r="71" spans="1:19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9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9" ht="13.5" thickBot="1">
      <c r="K74" s="14"/>
      <c r="L74" s="34"/>
      <c r="M74" s="34"/>
      <c r="N74" s="14"/>
      <c r="O74" s="34"/>
      <c r="P74" s="45"/>
    </row>
    <row r="75" spans="1:19" ht="13.5" thickBot="1">
      <c r="A75" s="16"/>
      <c r="B75" s="17"/>
      <c r="C75" s="17"/>
      <c r="D75" s="15"/>
      <c r="E75" s="15"/>
      <c r="F75" s="17"/>
      <c r="G75" s="15"/>
      <c r="H75" s="15"/>
      <c r="I75" s="15"/>
      <c r="J75" s="43"/>
      <c r="K75" s="18"/>
      <c r="L75" s="28"/>
      <c r="M75" s="28"/>
      <c r="N75" s="18"/>
      <c r="O75" s="28"/>
      <c r="P75" s="46"/>
      <c r="Q75" s="40"/>
      <c r="R75" s="40"/>
      <c r="S75" s="18"/>
    </row>
    <row r="76" spans="1:19">
      <c r="A76" s="8" t="s">
        <v>11</v>
      </c>
      <c r="D76" s="7" t="s">
        <v>7</v>
      </c>
      <c r="E76" s="7" t="s">
        <v>5</v>
      </c>
      <c r="F76" s="8" t="s">
        <v>6</v>
      </c>
      <c r="G76" s="7" t="s">
        <v>9</v>
      </c>
      <c r="H76" s="7" t="s">
        <v>3</v>
      </c>
      <c r="I76" s="7">
        <v>8</v>
      </c>
    </row>
    <row r="78" spans="1:19">
      <c r="A78" s="11" t="str">
        <f>'Sept 24'!A78</f>
        <v>Geoff</v>
      </c>
      <c r="B78" s="11" t="str">
        <f>'Sept 24'!B78</f>
        <v>Smith</v>
      </c>
      <c r="C78" s="11">
        <f>'Sept 24'!C78</f>
        <v>0</v>
      </c>
      <c r="D78" s="10">
        <v>5</v>
      </c>
      <c r="E78" s="10">
        <v>3</v>
      </c>
      <c r="F78" s="11">
        <f>D78-E78</f>
        <v>2</v>
      </c>
      <c r="G78" s="10">
        <v>42</v>
      </c>
      <c r="J78" s="42">
        <v>0</v>
      </c>
    </row>
    <row r="79" spans="1:19">
      <c r="A79" s="11" t="str">
        <f>'Sept 24'!A79</f>
        <v>Kaelan</v>
      </c>
      <c r="B79" s="11" t="str">
        <f>'Sept 24'!B79</f>
        <v>Masse</v>
      </c>
      <c r="C79" s="11">
        <f>'Sept 24'!C79</f>
        <v>0</v>
      </c>
      <c r="F79" s="11">
        <f t="shared" ref="F79:F127" si="8">D79-E79</f>
        <v>0</v>
      </c>
    </row>
    <row r="80" spans="1:19">
      <c r="A80" s="11" t="str">
        <f>'Sept 24'!A80</f>
        <v>Fred</v>
      </c>
      <c r="B80" s="11" t="str">
        <f>'Sept 24'!B80</f>
        <v>Fairbairn</v>
      </c>
      <c r="C80" s="11" t="str">
        <f>'Sept 24'!C80</f>
        <v>Bastoni</v>
      </c>
      <c r="F80" s="11">
        <f t="shared" si="8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 t="str">
        <f>'Sept 24'!A81</f>
        <v>Nick</v>
      </c>
      <c r="B81" s="11" t="str">
        <f>'Sept 24'!B81</f>
        <v>Dirisio</v>
      </c>
      <c r="C81" s="11" t="str">
        <f>'Sept 24'!C81</f>
        <v>Bastoni</v>
      </c>
      <c r="D81" s="10">
        <v>5</v>
      </c>
      <c r="E81" s="10">
        <v>3</v>
      </c>
      <c r="F81" s="11">
        <f t="shared" si="8"/>
        <v>2</v>
      </c>
      <c r="G81" s="7">
        <v>43</v>
      </c>
      <c r="H81" s="7"/>
      <c r="I81" s="7"/>
      <c r="J81" s="42">
        <v>0</v>
      </c>
      <c r="L81" s="7"/>
      <c r="M81" s="7"/>
      <c r="O81" s="7"/>
      <c r="P81" s="7"/>
      <c r="Q81" s="7"/>
      <c r="R81" s="7"/>
    </row>
    <row r="82" spans="1:19">
      <c r="A82" s="11" t="str">
        <f>'Sept 24'!A82</f>
        <v xml:space="preserve">Mark </v>
      </c>
      <c r="B82" s="11" t="str">
        <f>'Sept 24'!B82</f>
        <v>Delisle</v>
      </c>
      <c r="C82" s="11" t="str">
        <f>'Sept 24'!C82</f>
        <v>F Wednesdays</v>
      </c>
      <c r="F82" s="11"/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 t="str">
        <f>'Sept 24'!A83</f>
        <v>Eric</v>
      </c>
      <c r="B83" s="11" t="str">
        <f>'Sept 24'!B83</f>
        <v>Balsden</v>
      </c>
      <c r="C83" s="11" t="str">
        <f>'Sept 24'!C83</f>
        <v>Sportsman</v>
      </c>
      <c r="F83" s="11">
        <f t="shared" si="8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 t="str">
        <f>'Sept 24'!A84</f>
        <v>Rob</v>
      </c>
      <c r="B84" s="11" t="str">
        <f>'Sept 24'!B84</f>
        <v>Schussler</v>
      </c>
      <c r="C84" s="11" t="str">
        <f>'Sept 24'!C84</f>
        <v>Shark Bandits</v>
      </c>
      <c r="F84" s="11">
        <f t="shared" si="8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 t="str">
        <f>'Sept 24'!A85</f>
        <v>Jim</v>
      </c>
      <c r="B85" s="11" t="str">
        <f>'Sept 24'!B85</f>
        <v>Cogliati</v>
      </c>
      <c r="C85" s="11" t="str">
        <f>'Sept 24'!C85</f>
        <v>Shark Bandits</v>
      </c>
      <c r="F85" s="11">
        <f t="shared" si="8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 t="str">
        <f>'Sept 24'!A86</f>
        <v>Rob</v>
      </c>
      <c r="B86" s="11" t="str">
        <f>'Sept 24'!B86</f>
        <v>Liburdi</v>
      </c>
      <c r="C86" s="11" t="str">
        <f>'Sept 24'!C86</f>
        <v>F Wednesdays</v>
      </c>
      <c r="F86" s="11">
        <f t="shared" si="8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 t="str">
        <f>'Sept 24'!A87</f>
        <v>Dennis</v>
      </c>
      <c r="B87" s="11" t="str">
        <f>'Sept 24'!B87</f>
        <v>Farnham</v>
      </c>
      <c r="C87" s="11" t="s">
        <v>59</v>
      </c>
      <c r="F87" s="11">
        <f t="shared" si="8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 t="str">
        <f>'Sept 24'!A88</f>
        <v>Joe</v>
      </c>
      <c r="B88" s="11" t="str">
        <f>'Sept 24'!B88</f>
        <v>Lizzi</v>
      </c>
      <c r="C88" s="11" t="str">
        <f>'Sept 24'!C88</f>
        <v>Broken Styx</v>
      </c>
      <c r="F88" s="11">
        <f t="shared" si="8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 t="str">
        <f>'Sept 24'!A89</f>
        <v>Gabby</v>
      </c>
      <c r="B89" s="11">
        <f>'Sept 24'!B89</f>
        <v>0</v>
      </c>
      <c r="C89" s="11" t="str">
        <f>'Sept 24'!C89</f>
        <v>Bastoni</v>
      </c>
      <c r="F89" s="11">
        <f t="shared" si="8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8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8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8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8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8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8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8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8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8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24'!A99</f>
        <v>0</v>
      </c>
      <c r="B99" s="11">
        <f>'Sept 24'!B99</f>
        <v>0</v>
      </c>
      <c r="C99" s="11">
        <f>'Sept 24'!C99</f>
        <v>0</v>
      </c>
      <c r="F99" s="11">
        <f t="shared" si="8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24'!A100</f>
        <v>0</v>
      </c>
      <c r="B100" s="11">
        <f>'Sept 24'!B100</f>
        <v>0</v>
      </c>
      <c r="C100" s="11">
        <f>'Sept 24'!C100</f>
        <v>0</v>
      </c>
      <c r="F100" s="11">
        <f t="shared" si="8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24'!A101</f>
        <v>0</v>
      </c>
      <c r="B101" s="11">
        <f>'Sept 24'!B101</f>
        <v>0</v>
      </c>
      <c r="C101" s="11">
        <f>'Sept 24'!C101</f>
        <v>0</v>
      </c>
      <c r="F101" s="11">
        <f t="shared" si="8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24'!A102</f>
        <v>0</v>
      </c>
      <c r="B102" s="11">
        <f>'Sept 24'!B102</f>
        <v>0</v>
      </c>
      <c r="C102" s="11">
        <f>'Sept 24'!C102</f>
        <v>0</v>
      </c>
      <c r="F102" s="11">
        <f t="shared" si="8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24'!A103</f>
        <v>0</v>
      </c>
      <c r="B103" s="11">
        <f>'Sept 24'!B103</f>
        <v>0</v>
      </c>
      <c r="C103" s="11">
        <f>'Sept 24'!C103</f>
        <v>0</v>
      </c>
      <c r="F103" s="11">
        <f t="shared" si="8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24'!A104</f>
        <v>0</v>
      </c>
      <c r="B104" s="11">
        <f>'Sept 24'!B104</f>
        <v>0</v>
      </c>
      <c r="C104" s="11">
        <f>'Sept 24'!C104</f>
        <v>0</v>
      </c>
      <c r="F104" s="11">
        <f t="shared" si="8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24'!A105</f>
        <v>0</v>
      </c>
      <c r="B105" s="11">
        <f>'Sept 24'!B105</f>
        <v>0</v>
      </c>
      <c r="C105" s="11">
        <f>'Sept 24'!C105</f>
        <v>0</v>
      </c>
      <c r="F105" s="11">
        <f t="shared" si="8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24'!A106</f>
        <v>0</v>
      </c>
      <c r="B106" s="11">
        <f>'Sept 24'!B106</f>
        <v>0</v>
      </c>
      <c r="C106" s="11">
        <f>'Sept 24'!C106</f>
        <v>0</v>
      </c>
      <c r="F106" s="11">
        <f t="shared" si="8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24'!A107</f>
        <v>0</v>
      </c>
      <c r="B107" s="11">
        <f>'Sept 24'!B107</f>
        <v>0</v>
      </c>
      <c r="C107" s="11">
        <f>'Sept 24'!C107</f>
        <v>0</v>
      </c>
      <c r="F107" s="11">
        <f t="shared" si="8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>
        <f>'Sept 24'!A108</f>
        <v>0</v>
      </c>
      <c r="B108" s="11">
        <f>'Sept 24'!B108</f>
        <v>0</v>
      </c>
      <c r="C108" s="11">
        <f>'Sept 24'!C108</f>
        <v>0</v>
      </c>
      <c r="F108" s="11">
        <f t="shared" si="8"/>
        <v>0</v>
      </c>
      <c r="G108" s="7"/>
      <c r="H108" s="7"/>
      <c r="I108" s="7"/>
      <c r="L108" s="7"/>
      <c r="M108" s="7"/>
      <c r="O108" s="7"/>
      <c r="P108" s="7"/>
      <c r="Q108" s="7"/>
      <c r="R108" s="7"/>
    </row>
    <row r="109" spans="1:18">
      <c r="A109" s="11">
        <f>'Sept 24'!A109</f>
        <v>0</v>
      </c>
      <c r="B109" s="11">
        <f>'Sept 24'!B109</f>
        <v>0</v>
      </c>
      <c r="C109" s="11">
        <f>'Sept 24'!C109</f>
        <v>0</v>
      </c>
      <c r="F109" s="11">
        <f t="shared" si="8"/>
        <v>0</v>
      </c>
      <c r="G109" s="7"/>
      <c r="H109" s="7"/>
      <c r="I109" s="7"/>
      <c r="L109" s="7"/>
      <c r="M109" s="7"/>
      <c r="O109" s="7"/>
      <c r="P109" s="7"/>
      <c r="Q109" s="7"/>
      <c r="R109" s="7"/>
    </row>
    <row r="110" spans="1:18">
      <c r="A110" s="11">
        <f>'Sept 24'!A110</f>
        <v>0</v>
      </c>
      <c r="B110" s="11">
        <f>'Sept 24'!B110</f>
        <v>0</v>
      </c>
      <c r="C110" s="11">
        <f>'Sept 24'!C110</f>
        <v>0</v>
      </c>
      <c r="F110" s="11">
        <f t="shared" si="8"/>
        <v>0</v>
      </c>
      <c r="G110" s="7"/>
      <c r="H110" s="7"/>
      <c r="I110" s="7"/>
      <c r="L110" s="7"/>
      <c r="M110" s="7"/>
      <c r="O110" s="7"/>
      <c r="P110" s="7"/>
      <c r="Q110" s="7"/>
      <c r="R110" s="7"/>
    </row>
    <row r="111" spans="1:18">
      <c r="A111" s="11">
        <f>'Sept 24'!A111</f>
        <v>0</v>
      </c>
      <c r="B111" s="11">
        <f>'Sept 24'!B111</f>
        <v>0</v>
      </c>
      <c r="C111" s="11">
        <f>'Sept 24'!C111</f>
        <v>0</v>
      </c>
      <c r="F111" s="11">
        <f t="shared" si="8"/>
        <v>0</v>
      </c>
      <c r="G111" s="7"/>
      <c r="H111" s="7"/>
      <c r="I111" s="7"/>
      <c r="L111" s="7"/>
      <c r="M111" s="7"/>
      <c r="O111" s="7"/>
      <c r="P111" s="7"/>
      <c r="Q111" s="7"/>
      <c r="R111" s="7"/>
    </row>
    <row r="112" spans="1:18">
      <c r="A112" s="11">
        <f>'Sept 24'!A112</f>
        <v>0</v>
      </c>
      <c r="B112" s="11">
        <f>'Sept 24'!B112</f>
        <v>0</v>
      </c>
      <c r="C112" s="11">
        <f>'Sept 24'!C112</f>
        <v>0</v>
      </c>
      <c r="F112" s="11">
        <f t="shared" si="8"/>
        <v>0</v>
      </c>
      <c r="G112" s="7"/>
      <c r="H112" s="7"/>
      <c r="I112" s="7"/>
      <c r="L112" s="7"/>
      <c r="M112" s="7"/>
      <c r="O112" s="7"/>
      <c r="P112" s="7"/>
      <c r="Q112" s="7"/>
      <c r="R112" s="7"/>
    </row>
    <row r="113" spans="1:18">
      <c r="A113" s="11">
        <f>'Sept 24'!A113</f>
        <v>0</v>
      </c>
      <c r="B113" s="11">
        <f>'Sept 24'!B113</f>
        <v>0</v>
      </c>
      <c r="C113" s="11">
        <f>'Sept 24'!C113</f>
        <v>0</v>
      </c>
      <c r="F113" s="11">
        <f t="shared" si="8"/>
        <v>0</v>
      </c>
      <c r="G113" s="7"/>
      <c r="H113" s="7"/>
      <c r="I113" s="7"/>
      <c r="L113" s="7"/>
      <c r="M113" s="7"/>
      <c r="O113" s="7"/>
      <c r="P113" s="7"/>
      <c r="Q113" s="7"/>
      <c r="R113" s="7"/>
    </row>
    <row r="114" spans="1:18">
      <c r="A114" s="11">
        <f>'Sept 24'!A114</f>
        <v>0</v>
      </c>
      <c r="B114" s="11">
        <f>'Sept 24'!B114</f>
        <v>0</v>
      </c>
      <c r="C114" s="11">
        <f>'Sept 24'!C114</f>
        <v>0</v>
      </c>
      <c r="F114" s="11">
        <f t="shared" si="8"/>
        <v>0</v>
      </c>
      <c r="G114" s="7"/>
      <c r="H114" s="7"/>
      <c r="I114" s="7"/>
      <c r="L114" s="7"/>
      <c r="M114" s="7"/>
      <c r="O114" s="7"/>
      <c r="P114" s="7"/>
      <c r="Q114" s="7"/>
      <c r="R114" s="7"/>
    </row>
    <row r="115" spans="1:18">
      <c r="A115" s="11">
        <f>'Sept 24'!A115</f>
        <v>0</v>
      </c>
      <c r="B115" s="11">
        <f>'Sept 24'!B115</f>
        <v>0</v>
      </c>
      <c r="C115" s="11">
        <f>'Sept 24'!C115</f>
        <v>0</v>
      </c>
      <c r="F115" s="11">
        <f t="shared" si="8"/>
        <v>0</v>
      </c>
      <c r="G115" s="7"/>
      <c r="H115" s="7"/>
      <c r="I115" s="7"/>
      <c r="L115" s="7"/>
      <c r="M115" s="7"/>
      <c r="O115" s="7"/>
      <c r="P115" s="7"/>
      <c r="Q115" s="7"/>
      <c r="R115" s="7"/>
    </row>
    <row r="116" spans="1:18">
      <c r="A116" s="11">
        <f>'Sept 24'!A116</f>
        <v>0</v>
      </c>
      <c r="B116" s="11">
        <f>'Sept 24'!B116</f>
        <v>0</v>
      </c>
      <c r="C116" s="11">
        <f>'Sept 24'!C116</f>
        <v>0</v>
      </c>
      <c r="F116" s="11">
        <f t="shared" si="8"/>
        <v>0</v>
      </c>
      <c r="G116" s="7"/>
      <c r="H116" s="7"/>
      <c r="I116" s="7"/>
      <c r="L116" s="7"/>
      <c r="M116" s="7"/>
      <c r="O116" s="7"/>
      <c r="P116" s="7"/>
      <c r="Q116" s="7"/>
      <c r="R116" s="7"/>
    </row>
    <row r="117" spans="1:18">
      <c r="A117" s="11">
        <f>'Sept 24'!A117</f>
        <v>0</v>
      </c>
      <c r="B117" s="11">
        <f>'Sept 24'!B117</f>
        <v>0</v>
      </c>
      <c r="C117" s="11">
        <f>'Sept 24'!C117</f>
        <v>0</v>
      </c>
      <c r="F117" s="11">
        <f t="shared" si="8"/>
        <v>0</v>
      </c>
      <c r="G117" s="7"/>
      <c r="H117" s="7"/>
      <c r="I117" s="7"/>
      <c r="L117" s="7"/>
      <c r="M117" s="7"/>
      <c r="O117" s="7"/>
      <c r="P117" s="7"/>
      <c r="Q117" s="7"/>
      <c r="R117" s="7"/>
    </row>
    <row r="118" spans="1:18">
      <c r="A118" s="11">
        <f>'Sept 24'!A118</f>
        <v>0</v>
      </c>
      <c r="B118" s="11">
        <f>'Sept 24'!B118</f>
        <v>0</v>
      </c>
      <c r="C118" s="11">
        <f>'Sept 24'!C118</f>
        <v>0</v>
      </c>
      <c r="F118" s="11">
        <f t="shared" si="8"/>
        <v>0</v>
      </c>
      <c r="G118" s="7"/>
      <c r="H118" s="7"/>
      <c r="I118" s="7"/>
      <c r="L118" s="7"/>
      <c r="M118" s="7"/>
      <c r="O118" s="7"/>
      <c r="P118" s="7"/>
      <c r="Q118" s="7"/>
      <c r="R118" s="7"/>
    </row>
    <row r="119" spans="1:18">
      <c r="A119" s="11">
        <f>'Sept 24'!A119</f>
        <v>0</v>
      </c>
      <c r="B119" s="11">
        <f>'Sept 24'!B119</f>
        <v>0</v>
      </c>
      <c r="C119" s="11">
        <f>'Sept 24'!C119</f>
        <v>0</v>
      </c>
      <c r="F119" s="11">
        <f t="shared" si="8"/>
        <v>0</v>
      </c>
      <c r="G119" s="7"/>
      <c r="H119" s="7"/>
      <c r="I119" s="7"/>
      <c r="L119" s="7"/>
      <c r="M119" s="7"/>
      <c r="O119" s="7"/>
      <c r="P119" s="7"/>
      <c r="Q119" s="7"/>
      <c r="R119" s="7"/>
    </row>
    <row r="120" spans="1:18">
      <c r="A120" s="11">
        <f>'Sept 24'!A120</f>
        <v>0</v>
      </c>
      <c r="B120" s="11">
        <f>'Sept 24'!B120</f>
        <v>0</v>
      </c>
      <c r="C120" s="11">
        <f>'Sept 24'!C120</f>
        <v>0</v>
      </c>
      <c r="F120" s="11">
        <f t="shared" si="8"/>
        <v>0</v>
      </c>
      <c r="G120" s="7"/>
      <c r="H120" s="7"/>
      <c r="I120" s="7"/>
      <c r="L120" s="7"/>
      <c r="M120" s="7"/>
      <c r="O120" s="7"/>
      <c r="P120" s="7"/>
      <c r="Q120" s="7"/>
      <c r="R120" s="7"/>
    </row>
    <row r="121" spans="1:18">
      <c r="A121" s="11">
        <f>'Sept 24'!A121</f>
        <v>0</v>
      </c>
      <c r="B121" s="11">
        <f>'Sept 24'!B121</f>
        <v>0</v>
      </c>
      <c r="C121" s="11">
        <f>'Sept 24'!C121</f>
        <v>0</v>
      </c>
      <c r="F121" s="11">
        <f t="shared" si="8"/>
        <v>0</v>
      </c>
      <c r="G121" s="7"/>
      <c r="H121" s="7"/>
      <c r="I121" s="7"/>
      <c r="L121" s="7"/>
      <c r="M121" s="7"/>
      <c r="O121" s="7"/>
      <c r="P121" s="7"/>
      <c r="Q121" s="7"/>
      <c r="R121" s="7"/>
    </row>
    <row r="122" spans="1:18">
      <c r="A122" s="11">
        <f>'Sept 24'!A122</f>
        <v>0</v>
      </c>
      <c r="B122" s="11">
        <f>'Sept 24'!B122</f>
        <v>0</v>
      </c>
      <c r="C122" s="11">
        <f>'Sept 24'!C122</f>
        <v>0</v>
      </c>
      <c r="F122" s="11">
        <f t="shared" si="8"/>
        <v>0</v>
      </c>
      <c r="G122" s="7"/>
      <c r="H122" s="7"/>
      <c r="I122" s="7"/>
      <c r="L122" s="7"/>
      <c r="M122" s="7"/>
      <c r="O122" s="7"/>
      <c r="P122" s="7"/>
      <c r="Q122" s="7"/>
      <c r="R122" s="7"/>
    </row>
    <row r="123" spans="1:18">
      <c r="A123" s="11">
        <f>'Sept 24'!A123</f>
        <v>0</v>
      </c>
      <c r="B123" s="11">
        <f>'Sept 24'!B123</f>
        <v>0</v>
      </c>
      <c r="C123" s="11">
        <f>'Sept 24'!C123</f>
        <v>0</v>
      </c>
      <c r="F123" s="11">
        <f t="shared" si="8"/>
        <v>0</v>
      </c>
      <c r="G123" s="7"/>
      <c r="H123" s="7"/>
      <c r="I123" s="7"/>
      <c r="L123" s="7"/>
      <c r="M123" s="7"/>
      <c r="O123" s="7"/>
      <c r="P123" s="7"/>
      <c r="Q123" s="7"/>
      <c r="R123" s="7"/>
    </row>
    <row r="124" spans="1:18">
      <c r="A124" s="11">
        <f>'Sept 24'!A124</f>
        <v>0</v>
      </c>
      <c r="B124" s="11">
        <f>'Sept 24'!B124</f>
        <v>0</v>
      </c>
      <c r="C124" s="11">
        <f>'Sept 24'!C124</f>
        <v>0</v>
      </c>
      <c r="F124" s="11">
        <f t="shared" si="8"/>
        <v>0</v>
      </c>
      <c r="G124" s="7"/>
      <c r="H124" s="7"/>
      <c r="I124" s="7"/>
      <c r="L124" s="7"/>
      <c r="M124" s="7"/>
      <c r="O124" s="7"/>
      <c r="P124" s="7"/>
      <c r="Q124" s="7"/>
      <c r="R124" s="7"/>
    </row>
    <row r="125" spans="1:18">
      <c r="A125" s="11">
        <f>'Sept 24'!A125</f>
        <v>0</v>
      </c>
      <c r="B125" s="11">
        <f>'Sept 24'!B125</f>
        <v>0</v>
      </c>
      <c r="C125" s="11">
        <f>'Sept 24'!C125</f>
        <v>0</v>
      </c>
      <c r="F125" s="11">
        <f t="shared" si="8"/>
        <v>0</v>
      </c>
      <c r="G125" s="7"/>
      <c r="H125" s="7"/>
      <c r="I125" s="7"/>
      <c r="L125" s="7"/>
      <c r="M125" s="7"/>
      <c r="O125" s="7"/>
      <c r="P125" s="7"/>
      <c r="Q125" s="7"/>
      <c r="R125" s="7"/>
    </row>
    <row r="126" spans="1:18">
      <c r="A126" s="11">
        <f>'Sept 24'!A126</f>
        <v>0</v>
      </c>
      <c r="B126" s="11">
        <f>'Sept 24'!B126</f>
        <v>0</v>
      </c>
      <c r="C126" s="11">
        <f>'Sept 24'!C126</f>
        <v>0</v>
      </c>
      <c r="F126" s="11">
        <f t="shared" si="8"/>
        <v>0</v>
      </c>
      <c r="G126" s="7"/>
      <c r="H126" s="7"/>
      <c r="I126" s="7"/>
      <c r="L126" s="7"/>
      <c r="M126" s="7"/>
      <c r="O126" s="7"/>
      <c r="P126" s="7"/>
      <c r="Q126" s="7"/>
      <c r="R126" s="7"/>
    </row>
    <row r="127" spans="1:18">
      <c r="A127" s="11" t="str">
        <f>'Sept 24'!A127</f>
        <v>Spare50</v>
      </c>
      <c r="B127" s="11">
        <f>'Sept 24'!B127</f>
        <v>0</v>
      </c>
      <c r="C127" s="11">
        <f>'Sept 24'!C127</f>
        <v>0</v>
      </c>
      <c r="F127" s="11">
        <f t="shared" si="8"/>
        <v>0</v>
      </c>
      <c r="G127" s="7"/>
      <c r="H127" s="7"/>
      <c r="I127" s="7"/>
      <c r="L127" s="7"/>
      <c r="M127" s="7"/>
      <c r="O127" s="7"/>
      <c r="P127" s="7"/>
      <c r="Q127" s="7"/>
      <c r="R127" s="7"/>
    </row>
  </sheetData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6"/>
  <sheetViews>
    <sheetView topLeftCell="A46" workbookViewId="0">
      <selection sqref="A1:C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2" t="s">
        <v>115</v>
      </c>
      <c r="B1" s="72"/>
      <c r="C1" s="72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D4" s="10">
        <v>5</v>
      </c>
      <c r="E4" s="10">
        <v>1</v>
      </c>
      <c r="F4" s="11">
        <f t="shared" ref="F4:F9" si="0">D4-E4</f>
        <v>4</v>
      </c>
      <c r="G4" s="10">
        <v>33</v>
      </c>
      <c r="J4" s="42">
        <v>12</v>
      </c>
      <c r="K4" s="9">
        <v>5</v>
      </c>
      <c r="L4" s="31">
        <v>0</v>
      </c>
      <c r="M4" s="32">
        <f>K4-L4</f>
        <v>5</v>
      </c>
      <c r="N4" s="9"/>
      <c r="O4" s="32">
        <f>L4+N4</f>
        <v>0</v>
      </c>
      <c r="P4" s="48">
        <v>174</v>
      </c>
      <c r="Q4" s="49">
        <v>10</v>
      </c>
      <c r="R4" s="49">
        <v>15</v>
      </c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D5" s="10">
        <v>5</v>
      </c>
      <c r="E5" s="10">
        <v>2</v>
      </c>
      <c r="F5" s="11">
        <f t="shared" si="0"/>
        <v>3</v>
      </c>
      <c r="G5" s="10">
        <v>36</v>
      </c>
      <c r="J5" s="42">
        <v>12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D6" s="10">
        <v>5</v>
      </c>
      <c r="E6" s="10">
        <v>1</v>
      </c>
      <c r="F6" s="11">
        <f t="shared" si="0"/>
        <v>4</v>
      </c>
      <c r="G6" s="10">
        <v>22</v>
      </c>
      <c r="J6" s="42">
        <v>12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D7" s="10">
        <v>5</v>
      </c>
      <c r="E7" s="10">
        <v>4</v>
      </c>
      <c r="F7" s="11">
        <f t="shared" si="0"/>
        <v>1</v>
      </c>
      <c r="G7" s="10">
        <v>46</v>
      </c>
      <c r="J7" s="42">
        <v>12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D9" s="10">
        <v>5</v>
      </c>
      <c r="E9" s="10">
        <v>2</v>
      </c>
      <c r="F9" s="11">
        <f t="shared" si="0"/>
        <v>3</v>
      </c>
      <c r="G9" s="10">
        <v>37</v>
      </c>
      <c r="J9" s="42"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D22" s="10">
        <v>5</v>
      </c>
      <c r="E22" s="10">
        <v>4</v>
      </c>
      <c r="F22" s="11">
        <f t="shared" ref="F22:F27" si="2">D22-E22</f>
        <v>1</v>
      </c>
      <c r="G22" s="10">
        <v>45</v>
      </c>
      <c r="J22" s="42">
        <v>12</v>
      </c>
      <c r="K22" s="9">
        <v>5</v>
      </c>
      <c r="L22" s="31">
        <v>5</v>
      </c>
      <c r="M22" s="32">
        <f>K22-L22</f>
        <v>0</v>
      </c>
      <c r="N22" s="9"/>
      <c r="O22" s="32">
        <v>1</v>
      </c>
      <c r="P22" s="48">
        <v>229</v>
      </c>
      <c r="Q22" s="49">
        <v>20</v>
      </c>
      <c r="R22" s="49">
        <v>5</v>
      </c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D23" s="10">
        <v>5</v>
      </c>
      <c r="E23" s="10">
        <v>5</v>
      </c>
      <c r="F23" s="11">
        <v>0</v>
      </c>
      <c r="G23" s="10">
        <v>50</v>
      </c>
      <c r="J23" s="42">
        <v>12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D24" s="10">
        <v>5</v>
      </c>
      <c r="E24" s="10">
        <v>4</v>
      </c>
      <c r="F24" s="11">
        <f t="shared" si="2"/>
        <v>1</v>
      </c>
      <c r="G24" s="10">
        <v>45</v>
      </c>
      <c r="J24" s="42">
        <v>12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D25" s="10">
        <v>5</v>
      </c>
      <c r="E25" s="10">
        <v>4</v>
      </c>
      <c r="F25" s="11">
        <f t="shared" si="2"/>
        <v>1</v>
      </c>
      <c r="G25" s="10">
        <v>46</v>
      </c>
      <c r="J25" s="42">
        <v>12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D26" s="10">
        <v>5</v>
      </c>
      <c r="E26" s="10">
        <v>3</v>
      </c>
      <c r="F26" s="11">
        <f t="shared" si="2"/>
        <v>2</v>
      </c>
      <c r="G26" s="10">
        <v>43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D31" s="10">
        <v>5</v>
      </c>
      <c r="E31" s="10">
        <v>3</v>
      </c>
      <c r="F31" s="11">
        <f t="shared" ref="F31:F36" si="3">D31-E31</f>
        <v>2</v>
      </c>
      <c r="G31" s="10">
        <v>42</v>
      </c>
      <c r="J31" s="42">
        <v>12</v>
      </c>
      <c r="K31" s="9">
        <v>5</v>
      </c>
      <c r="L31" s="31">
        <v>1</v>
      </c>
      <c r="M31" s="32">
        <f>K31-L31</f>
        <v>4</v>
      </c>
      <c r="N31" s="9"/>
      <c r="O31" s="32">
        <f>L31+N31</f>
        <v>1</v>
      </c>
      <c r="P31" s="48">
        <v>177</v>
      </c>
      <c r="Q31" s="49">
        <v>13</v>
      </c>
      <c r="R31" s="49">
        <v>12</v>
      </c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D32" s="10">
        <v>5</v>
      </c>
      <c r="E32" s="10">
        <v>1</v>
      </c>
      <c r="F32" s="11">
        <f t="shared" si="3"/>
        <v>4</v>
      </c>
      <c r="G32" s="10">
        <v>24</v>
      </c>
      <c r="J32" s="58">
        <v>12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D33" s="10">
        <v>5</v>
      </c>
      <c r="E33" s="10">
        <v>2</v>
      </c>
      <c r="F33" s="11">
        <f t="shared" si="3"/>
        <v>3</v>
      </c>
      <c r="G33" s="10">
        <v>31</v>
      </c>
      <c r="J33" s="42">
        <v>12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D34" s="10">
        <v>5</v>
      </c>
      <c r="E34" s="10">
        <v>2</v>
      </c>
      <c r="F34" s="11">
        <f t="shared" si="3"/>
        <v>3</v>
      </c>
      <c r="G34" s="10">
        <v>33</v>
      </c>
      <c r="J34" s="42">
        <v>12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D35" s="10">
        <v>5</v>
      </c>
      <c r="E35" s="10">
        <v>4</v>
      </c>
      <c r="F35" s="11">
        <f t="shared" si="3"/>
        <v>1</v>
      </c>
      <c r="G35" s="10">
        <v>47</v>
      </c>
      <c r="J35" s="42">
        <v>12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D49" s="10">
        <v>5</v>
      </c>
      <c r="E49" s="10">
        <v>4</v>
      </c>
      <c r="F49" s="11">
        <f t="shared" ref="F49:F54" si="5">D49-E49</f>
        <v>1</v>
      </c>
      <c r="G49" s="10">
        <v>47</v>
      </c>
      <c r="J49" s="42">
        <v>12</v>
      </c>
      <c r="K49" s="9">
        <v>5</v>
      </c>
      <c r="L49" s="31">
        <v>5</v>
      </c>
      <c r="M49" s="32">
        <f>K49-L49</f>
        <v>0</v>
      </c>
      <c r="N49" s="9"/>
      <c r="O49" s="32">
        <v>7</v>
      </c>
      <c r="P49" s="48">
        <v>207</v>
      </c>
      <c r="Q49" s="49">
        <v>15</v>
      </c>
      <c r="R49" s="49">
        <v>10</v>
      </c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D50" s="10">
        <v>5</v>
      </c>
      <c r="E50" s="10">
        <v>3</v>
      </c>
      <c r="F50" s="11">
        <f t="shared" si="5"/>
        <v>2</v>
      </c>
      <c r="G50" s="10">
        <v>41</v>
      </c>
      <c r="J50" s="42">
        <v>12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D52" s="10">
        <v>5</v>
      </c>
      <c r="E52" s="10">
        <v>4</v>
      </c>
      <c r="F52" s="11">
        <f t="shared" si="5"/>
        <v>1</v>
      </c>
      <c r="G52" s="10">
        <v>47</v>
      </c>
      <c r="J52" s="42">
        <v>12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D53" s="10">
        <v>5</v>
      </c>
      <c r="E53" s="10">
        <v>3</v>
      </c>
      <c r="F53" s="11">
        <f t="shared" si="5"/>
        <v>2</v>
      </c>
      <c r="G53" s="10">
        <v>34</v>
      </c>
      <c r="H53" s="10">
        <v>1</v>
      </c>
      <c r="J53" s="42">
        <v>12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D54" s="10">
        <v>5</v>
      </c>
      <c r="E54" s="10">
        <v>1</v>
      </c>
      <c r="F54" s="11">
        <f t="shared" si="5"/>
        <v>4</v>
      </c>
      <c r="G54" s="10">
        <v>37</v>
      </c>
      <c r="J54" s="42">
        <v>12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D58" s="10">
        <v>5</v>
      </c>
      <c r="E58" s="10">
        <v>3</v>
      </c>
      <c r="F58" s="11">
        <f t="shared" ref="F58:F63" si="6">D58-E58</f>
        <v>2</v>
      </c>
      <c r="G58" s="10">
        <v>41</v>
      </c>
      <c r="J58" s="42">
        <v>12</v>
      </c>
      <c r="K58" s="9">
        <v>5</v>
      </c>
      <c r="L58" s="31">
        <v>4</v>
      </c>
      <c r="M58" s="32">
        <f>K58-L58</f>
        <v>1</v>
      </c>
      <c r="N58" s="9"/>
      <c r="O58" s="32">
        <v>6</v>
      </c>
      <c r="P58" s="48">
        <v>201</v>
      </c>
      <c r="Q58" s="49">
        <v>13</v>
      </c>
      <c r="R58" s="49">
        <v>12</v>
      </c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D59" s="10">
        <v>5</v>
      </c>
      <c r="E59" s="10">
        <v>3</v>
      </c>
      <c r="F59" s="11">
        <f t="shared" si="6"/>
        <v>2</v>
      </c>
      <c r="G59" s="10">
        <v>40</v>
      </c>
      <c r="J59" s="42">
        <v>12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D60" s="10">
        <v>5</v>
      </c>
      <c r="E60" s="10">
        <v>3</v>
      </c>
      <c r="F60" s="11">
        <f t="shared" si="6"/>
        <v>2</v>
      </c>
      <c r="G60" s="10">
        <v>42</v>
      </c>
      <c r="J60" s="42">
        <v>12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D61" s="10">
        <v>5</v>
      </c>
      <c r="E61" s="10">
        <v>2</v>
      </c>
      <c r="F61" s="11">
        <f t="shared" si="6"/>
        <v>3</v>
      </c>
      <c r="G61" s="10">
        <v>38</v>
      </c>
      <c r="J61" s="42">
        <v>12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D62" s="10">
        <v>5</v>
      </c>
      <c r="E62" s="10">
        <v>2</v>
      </c>
      <c r="F62" s="11">
        <f t="shared" si="6"/>
        <v>3</v>
      </c>
      <c r="G62" s="10">
        <v>38</v>
      </c>
      <c r="J62" s="42">
        <v>12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9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9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D67" s="10">
        <v>5</v>
      </c>
      <c r="E67" s="10">
        <v>1</v>
      </c>
      <c r="F67" s="11">
        <f t="shared" ref="F67:F72" si="7">D67-E67</f>
        <v>4</v>
      </c>
      <c r="G67" s="10">
        <v>25</v>
      </c>
      <c r="J67" s="42">
        <v>12</v>
      </c>
      <c r="K67" s="9">
        <v>5</v>
      </c>
      <c r="L67" s="31">
        <v>0</v>
      </c>
      <c r="M67" s="32">
        <f>K67-L67</f>
        <v>5</v>
      </c>
      <c r="N67" s="9"/>
      <c r="O67" s="32">
        <f>L67+N67</f>
        <v>0</v>
      </c>
      <c r="P67" s="48">
        <v>141</v>
      </c>
      <c r="Q67" s="49">
        <v>5</v>
      </c>
      <c r="R67" s="49">
        <v>20</v>
      </c>
    </row>
    <row r="68" spans="1:19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D68" s="10">
        <v>5</v>
      </c>
      <c r="E68" s="10">
        <v>0</v>
      </c>
      <c r="F68" s="11">
        <f t="shared" si="7"/>
        <v>5</v>
      </c>
      <c r="G68" s="10">
        <v>23</v>
      </c>
      <c r="J68" s="42">
        <v>12</v>
      </c>
    </row>
    <row r="69" spans="1:19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9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D70" s="10">
        <v>5</v>
      </c>
      <c r="E70" s="10">
        <v>2</v>
      </c>
      <c r="F70" s="11">
        <f t="shared" si="7"/>
        <v>3</v>
      </c>
      <c r="G70" s="10">
        <v>30</v>
      </c>
      <c r="J70" s="42">
        <v>12</v>
      </c>
    </row>
    <row r="71" spans="1:19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9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D72" s="10">
        <v>5</v>
      </c>
      <c r="E72" s="10">
        <v>2</v>
      </c>
      <c r="F72" s="11">
        <f t="shared" si="7"/>
        <v>3</v>
      </c>
      <c r="G72" s="10">
        <v>37</v>
      </c>
      <c r="J72" s="42">
        <v>12</v>
      </c>
    </row>
    <row r="73" spans="1:19" ht="13.5" thickBot="1"/>
    <row r="74" spans="1:19" ht="13.5" thickBot="1">
      <c r="A74" s="16"/>
      <c r="B74" s="17"/>
      <c r="C74" s="17"/>
      <c r="D74" s="15"/>
      <c r="E74" s="15"/>
      <c r="F74" s="17"/>
      <c r="G74" s="15"/>
      <c r="H74" s="15"/>
      <c r="I74" s="15"/>
      <c r="J74" s="43"/>
      <c r="K74" s="18"/>
      <c r="L74" s="28"/>
      <c r="M74" s="28"/>
      <c r="N74" s="18"/>
      <c r="O74" s="28"/>
      <c r="P74" s="46"/>
      <c r="Q74" s="40"/>
      <c r="R74" s="40"/>
      <c r="S74" s="18"/>
    </row>
    <row r="75" spans="1:19">
      <c r="A75" s="8" t="s">
        <v>11</v>
      </c>
      <c r="D75" s="7" t="s">
        <v>7</v>
      </c>
      <c r="E75" s="7" t="s">
        <v>5</v>
      </c>
      <c r="F75" s="8" t="s">
        <v>6</v>
      </c>
      <c r="G75" s="7" t="s">
        <v>9</v>
      </c>
      <c r="H75" s="7" t="s">
        <v>3</v>
      </c>
      <c r="I75" s="7">
        <v>8</v>
      </c>
    </row>
    <row r="77" spans="1:19">
      <c r="A77" s="11" t="str">
        <f>'Sept 24'!A78</f>
        <v>Geoff</v>
      </c>
      <c r="B77" s="11" t="str">
        <f>'Sept 24'!B78</f>
        <v>Smith</v>
      </c>
      <c r="C77" s="11">
        <f>'Sept 24'!C78</f>
        <v>0</v>
      </c>
      <c r="D77" s="10">
        <v>5</v>
      </c>
      <c r="E77" s="10">
        <v>0</v>
      </c>
      <c r="F77" s="11">
        <f>D77-E77</f>
        <v>5</v>
      </c>
      <c r="G77" s="10">
        <v>20</v>
      </c>
      <c r="J77" s="42">
        <v>12</v>
      </c>
    </row>
    <row r="78" spans="1:19">
      <c r="A78" s="11" t="str">
        <f>'Sept 24'!A79</f>
        <v>Kaelan</v>
      </c>
      <c r="B78" s="11" t="str">
        <f>'Sept 24'!B79</f>
        <v>Masse</v>
      </c>
      <c r="C78" s="11">
        <f>'Sept 24'!C79</f>
        <v>0</v>
      </c>
      <c r="F78" s="11">
        <f t="shared" ref="F78:F126" si="8">D78-E78</f>
        <v>0</v>
      </c>
    </row>
    <row r="79" spans="1:19">
      <c r="A79" s="11" t="str">
        <f>'Sept 24'!A80</f>
        <v>Fred</v>
      </c>
      <c r="B79" s="11" t="str">
        <f>'Sept 24'!B80</f>
        <v>Fairbairn</v>
      </c>
      <c r="C79" s="11" t="str">
        <f>'Sept 24'!C80</f>
        <v>Bastoni</v>
      </c>
      <c r="F79" s="11">
        <f t="shared" si="8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9">
      <c r="A80" s="11" t="str">
        <f>'Sept 24'!A81</f>
        <v>Nick</v>
      </c>
      <c r="B80" s="11" t="str">
        <f>'Sept 24'!B81</f>
        <v>Dirisio</v>
      </c>
      <c r="C80" s="11" t="str">
        <f>'Sept 24'!C81</f>
        <v>Bastoni</v>
      </c>
      <c r="F80" s="11">
        <f t="shared" si="8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 t="str">
        <f>'Sept 24'!A82</f>
        <v xml:space="preserve">Mark </v>
      </c>
      <c r="B81" s="11" t="str">
        <f>'Sept 24'!B82</f>
        <v>Delisle</v>
      </c>
      <c r="C81" s="11" t="str">
        <f>'Sept 24'!C82</f>
        <v>F Wednesdays</v>
      </c>
      <c r="F81" s="11">
        <f t="shared" si="8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 t="str">
        <f>'Sept 24'!A83</f>
        <v>Eric</v>
      </c>
      <c r="B82" s="11" t="str">
        <f>'Sept 24'!B83</f>
        <v>Balsden</v>
      </c>
      <c r="C82" s="11" t="str">
        <f>'Sept 24'!C83</f>
        <v>Sportsman</v>
      </c>
      <c r="F82" s="11">
        <f t="shared" si="8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 t="str">
        <f>'Sept 24'!A84</f>
        <v>Rob</v>
      </c>
      <c r="B83" s="11" t="str">
        <f>'Sept 24'!B84</f>
        <v>Schussler</v>
      </c>
      <c r="C83" s="11" t="str">
        <f>'Sept 24'!C84</f>
        <v>Shark Bandits</v>
      </c>
      <c r="F83" s="11">
        <f t="shared" si="8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 t="str">
        <f>'Sept 24'!A85</f>
        <v>Jim</v>
      </c>
      <c r="B84" s="11" t="str">
        <f>'Sept 24'!B85</f>
        <v>Cogliati</v>
      </c>
      <c r="C84" s="11" t="str">
        <f>'Sept 24'!C85</f>
        <v>Shark Bandits</v>
      </c>
      <c r="F84" s="11">
        <f t="shared" si="8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 t="str">
        <f>'Sept 24'!A86</f>
        <v>Rob</v>
      </c>
      <c r="B85" s="11" t="str">
        <f>'Sept 24'!B86</f>
        <v>Liburdi</v>
      </c>
      <c r="C85" s="11" t="str">
        <f>'Sept 24'!C86</f>
        <v>F Wednesdays</v>
      </c>
      <c r="F85" s="11">
        <f t="shared" si="8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 t="str">
        <f>'Sept 24'!A87</f>
        <v>Dennis</v>
      </c>
      <c r="B86" s="11" t="str">
        <f>'Sept 24'!B87</f>
        <v>Farnham</v>
      </c>
      <c r="C86" s="11">
        <f>'Sept 24'!C87</f>
        <v>0</v>
      </c>
      <c r="F86" s="11">
        <f t="shared" si="8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 t="str">
        <f>'Sept 24'!A88</f>
        <v>Joe</v>
      </c>
      <c r="B87" s="11" t="str">
        <f>'Sept 24'!B88</f>
        <v>Lizzi</v>
      </c>
      <c r="C87" s="11" t="str">
        <f>'Sept 24'!C88</f>
        <v>Broken Styx</v>
      </c>
      <c r="F87" s="11">
        <f t="shared" si="8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 t="str">
        <f>'Sept 24'!A89</f>
        <v>Gabby</v>
      </c>
      <c r="B88" s="11">
        <f>'Sept 24'!B89</f>
        <v>0</v>
      </c>
      <c r="C88" s="11" t="str">
        <f>'Sept 24'!C89</f>
        <v>Bastoni</v>
      </c>
      <c r="F88" s="11">
        <f t="shared" si="8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24'!A90</f>
        <v>0</v>
      </c>
      <c r="B89" s="11">
        <f>'Sept 24'!B90</f>
        <v>0</v>
      </c>
      <c r="C89" s="11">
        <f>'Sept 24'!C90</f>
        <v>0</v>
      </c>
      <c r="F89" s="11">
        <f t="shared" si="8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24'!A91</f>
        <v>0</v>
      </c>
      <c r="B90" s="11">
        <f>'Sept 24'!B91</f>
        <v>0</v>
      </c>
      <c r="C90" s="11">
        <f>'Sept 24'!C91</f>
        <v>0</v>
      </c>
      <c r="F90" s="11">
        <f t="shared" si="8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24'!A92</f>
        <v>0</v>
      </c>
      <c r="B91" s="11">
        <f>'Sept 24'!B92</f>
        <v>0</v>
      </c>
      <c r="C91" s="11">
        <f>'Sept 24'!C92</f>
        <v>0</v>
      </c>
      <c r="F91" s="11">
        <f t="shared" si="8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24'!A93</f>
        <v>0</v>
      </c>
      <c r="B92" s="11">
        <f>'Sept 24'!B93</f>
        <v>0</v>
      </c>
      <c r="C92" s="11">
        <f>'Sept 24'!C93</f>
        <v>0</v>
      </c>
      <c r="D92" s="10"/>
      <c r="E92" s="10"/>
      <c r="F92" s="11">
        <f t="shared" si="8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24'!A94</f>
        <v>0</v>
      </c>
      <c r="B93" s="11">
        <f>'Sept 24'!B94</f>
        <v>0</v>
      </c>
      <c r="C93" s="11">
        <f>'Sept 24'!C94</f>
        <v>0</v>
      </c>
      <c r="F93" s="11">
        <f t="shared" si="8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24'!A95</f>
        <v>0</v>
      </c>
      <c r="B94" s="11">
        <f>'Sept 24'!B95</f>
        <v>0</v>
      </c>
      <c r="C94" s="11">
        <f>'Sept 24'!C95</f>
        <v>0</v>
      </c>
      <c r="F94" s="11">
        <f t="shared" si="8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24'!A96</f>
        <v>0</v>
      </c>
      <c r="B95" s="11">
        <f>'Sept 24'!B96</f>
        <v>0</v>
      </c>
      <c r="C95" s="11">
        <f>'Sept 24'!C96</f>
        <v>0</v>
      </c>
      <c r="F95" s="11">
        <f t="shared" si="8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24'!A97</f>
        <v>0</v>
      </c>
      <c r="B96" s="11">
        <f>'Sept 24'!B97</f>
        <v>0</v>
      </c>
      <c r="C96" s="11">
        <f>'Sept 24'!C97</f>
        <v>0</v>
      </c>
      <c r="F96" s="11">
        <f t="shared" si="8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24'!A98</f>
        <v>0</v>
      </c>
      <c r="B97" s="11">
        <f>'Sept 24'!B98</f>
        <v>0</v>
      </c>
      <c r="C97" s="11">
        <f>'Sept 24'!C98</f>
        <v>0</v>
      </c>
      <c r="F97" s="11">
        <f t="shared" si="8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24'!A99</f>
        <v>0</v>
      </c>
      <c r="B98" s="11">
        <f>'Sept 24'!B99</f>
        <v>0</v>
      </c>
      <c r="C98" s="11">
        <f>'Sept 24'!C99</f>
        <v>0</v>
      </c>
      <c r="F98" s="11">
        <f t="shared" si="8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24'!A100</f>
        <v>0</v>
      </c>
      <c r="B99" s="11">
        <f>'Sept 24'!B100</f>
        <v>0</v>
      </c>
      <c r="C99" s="11">
        <f>'Sept 24'!C100</f>
        <v>0</v>
      </c>
      <c r="F99" s="11">
        <f t="shared" si="8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24'!A101</f>
        <v>0</v>
      </c>
      <c r="B100" s="11">
        <f>'Sept 24'!B101</f>
        <v>0</v>
      </c>
      <c r="C100" s="11">
        <f>'Sept 24'!C101</f>
        <v>0</v>
      </c>
      <c r="F100" s="11">
        <f t="shared" si="8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24'!A102</f>
        <v>0</v>
      </c>
      <c r="B101" s="11">
        <f>'Sept 24'!B102</f>
        <v>0</v>
      </c>
      <c r="C101" s="11">
        <f>'Sept 24'!C102</f>
        <v>0</v>
      </c>
      <c r="F101" s="11">
        <f t="shared" si="8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24'!A103</f>
        <v>0</v>
      </c>
      <c r="B102" s="11">
        <f>'Sept 24'!B103</f>
        <v>0</v>
      </c>
      <c r="C102" s="11">
        <f>'Sept 24'!C103</f>
        <v>0</v>
      </c>
      <c r="F102" s="11">
        <f t="shared" si="8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24'!A104</f>
        <v>0</v>
      </c>
      <c r="B103" s="11">
        <f>'Sept 24'!B104</f>
        <v>0</v>
      </c>
      <c r="C103" s="11">
        <f>'Sept 24'!C104</f>
        <v>0</v>
      </c>
      <c r="F103" s="11">
        <f t="shared" si="8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24'!A105</f>
        <v>0</v>
      </c>
      <c r="B104" s="11">
        <f>'Sept 24'!B105</f>
        <v>0</v>
      </c>
      <c r="C104" s="11">
        <f>'Sept 24'!C105</f>
        <v>0</v>
      </c>
      <c r="F104" s="11">
        <f t="shared" si="8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24'!A106</f>
        <v>0</v>
      </c>
      <c r="B105" s="11">
        <f>'Sept 24'!B106</f>
        <v>0</v>
      </c>
      <c r="C105" s="11">
        <f>'Sept 24'!C106</f>
        <v>0</v>
      </c>
      <c r="F105" s="11">
        <f t="shared" si="8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24'!A107</f>
        <v>0</v>
      </c>
      <c r="B106" s="11">
        <f>'Sept 24'!B107</f>
        <v>0</v>
      </c>
      <c r="C106" s="11">
        <f>'Sept 24'!C107</f>
        <v>0</v>
      </c>
      <c r="F106" s="11">
        <f t="shared" si="8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24'!A108</f>
        <v>0</v>
      </c>
      <c r="B107" s="11">
        <f>'Sept 24'!B108</f>
        <v>0</v>
      </c>
      <c r="C107" s="11">
        <f>'Sept 24'!C108</f>
        <v>0</v>
      </c>
      <c r="F107" s="11">
        <f t="shared" si="8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>
        <f>'Sept 24'!A109</f>
        <v>0</v>
      </c>
      <c r="B108" s="11">
        <f>'Sept 24'!B109</f>
        <v>0</v>
      </c>
      <c r="C108" s="11">
        <f>'Sept 24'!C109</f>
        <v>0</v>
      </c>
      <c r="F108" s="11">
        <f t="shared" si="8"/>
        <v>0</v>
      </c>
      <c r="G108" s="7"/>
      <c r="H108" s="7"/>
      <c r="I108" s="7"/>
      <c r="L108" s="7"/>
      <c r="M108" s="7"/>
      <c r="O108" s="7"/>
      <c r="P108" s="7"/>
      <c r="Q108" s="7"/>
      <c r="R108" s="7"/>
    </row>
    <row r="109" spans="1:18">
      <c r="A109" s="11">
        <f>'Sept 24'!A110</f>
        <v>0</v>
      </c>
      <c r="B109" s="11">
        <f>'Sept 24'!B110</f>
        <v>0</v>
      </c>
      <c r="C109" s="11">
        <f>'Sept 24'!C110</f>
        <v>0</v>
      </c>
      <c r="F109" s="11">
        <f t="shared" si="8"/>
        <v>0</v>
      </c>
      <c r="G109" s="7"/>
      <c r="H109" s="7"/>
      <c r="I109" s="7"/>
      <c r="L109" s="7"/>
      <c r="M109" s="7"/>
      <c r="O109" s="7"/>
      <c r="P109" s="7"/>
      <c r="Q109" s="7"/>
      <c r="R109" s="7"/>
    </row>
    <row r="110" spans="1:18">
      <c r="A110" s="11">
        <f>'Sept 24'!A111</f>
        <v>0</v>
      </c>
      <c r="B110" s="11">
        <f>'Sept 24'!B111</f>
        <v>0</v>
      </c>
      <c r="C110" s="11">
        <f>'Sept 24'!C111</f>
        <v>0</v>
      </c>
      <c r="F110" s="11">
        <f t="shared" si="8"/>
        <v>0</v>
      </c>
      <c r="G110" s="7"/>
      <c r="H110" s="7"/>
      <c r="I110" s="7"/>
      <c r="L110" s="7"/>
      <c r="M110" s="7"/>
      <c r="O110" s="7"/>
      <c r="P110" s="7"/>
      <c r="Q110" s="7"/>
      <c r="R110" s="7"/>
    </row>
    <row r="111" spans="1:18">
      <c r="A111" s="11">
        <f>'Sept 24'!A112</f>
        <v>0</v>
      </c>
      <c r="B111" s="11">
        <f>'Sept 24'!B112</f>
        <v>0</v>
      </c>
      <c r="C111" s="11">
        <f>'Sept 24'!C112</f>
        <v>0</v>
      </c>
      <c r="F111" s="11">
        <f t="shared" si="8"/>
        <v>0</v>
      </c>
      <c r="G111" s="7"/>
      <c r="H111" s="7"/>
      <c r="I111" s="7"/>
      <c r="L111" s="7"/>
      <c r="M111" s="7"/>
      <c r="O111" s="7"/>
      <c r="P111" s="7"/>
      <c r="Q111" s="7"/>
      <c r="R111" s="7"/>
    </row>
    <row r="112" spans="1:18">
      <c r="A112" s="11">
        <f>'Sept 24'!A113</f>
        <v>0</v>
      </c>
      <c r="B112" s="11">
        <f>'Sept 24'!B113</f>
        <v>0</v>
      </c>
      <c r="C112" s="11">
        <f>'Sept 24'!C113</f>
        <v>0</v>
      </c>
      <c r="F112" s="11">
        <f t="shared" si="8"/>
        <v>0</v>
      </c>
      <c r="G112" s="7"/>
      <c r="H112" s="7"/>
      <c r="I112" s="7"/>
      <c r="L112" s="7"/>
      <c r="M112" s="7"/>
      <c r="O112" s="7"/>
      <c r="P112" s="7"/>
      <c r="Q112" s="7"/>
      <c r="R112" s="7"/>
    </row>
    <row r="113" spans="1:18">
      <c r="A113" s="11">
        <f>'Sept 24'!A114</f>
        <v>0</v>
      </c>
      <c r="B113" s="11">
        <f>'Sept 24'!B114</f>
        <v>0</v>
      </c>
      <c r="C113" s="11">
        <f>'Sept 24'!C114</f>
        <v>0</v>
      </c>
      <c r="F113" s="11">
        <f t="shared" si="8"/>
        <v>0</v>
      </c>
      <c r="G113" s="7"/>
      <c r="H113" s="7"/>
      <c r="I113" s="7"/>
      <c r="L113" s="7"/>
      <c r="M113" s="7"/>
      <c r="O113" s="7"/>
      <c r="P113" s="7"/>
      <c r="Q113" s="7"/>
      <c r="R113" s="7"/>
    </row>
    <row r="114" spans="1:18">
      <c r="A114" s="11">
        <f>'Sept 24'!A115</f>
        <v>0</v>
      </c>
      <c r="B114" s="11">
        <f>'Sept 24'!B115</f>
        <v>0</v>
      </c>
      <c r="C114" s="11">
        <f>'Sept 24'!C115</f>
        <v>0</v>
      </c>
      <c r="F114" s="11">
        <f t="shared" si="8"/>
        <v>0</v>
      </c>
      <c r="G114" s="7"/>
      <c r="H114" s="7"/>
      <c r="I114" s="7"/>
      <c r="L114" s="7"/>
      <c r="M114" s="7"/>
      <c r="O114" s="7"/>
      <c r="P114" s="7"/>
      <c r="Q114" s="7"/>
      <c r="R114" s="7"/>
    </row>
    <row r="115" spans="1:18">
      <c r="A115" s="11">
        <f>'Sept 24'!A116</f>
        <v>0</v>
      </c>
      <c r="B115" s="11">
        <f>'Sept 24'!B116</f>
        <v>0</v>
      </c>
      <c r="C115" s="11">
        <f>'Sept 24'!C116</f>
        <v>0</v>
      </c>
      <c r="F115" s="11">
        <f t="shared" si="8"/>
        <v>0</v>
      </c>
      <c r="G115" s="7"/>
      <c r="H115" s="7"/>
      <c r="I115" s="7"/>
      <c r="L115" s="7"/>
      <c r="M115" s="7"/>
      <c r="O115" s="7"/>
      <c r="P115" s="7"/>
      <c r="Q115" s="7"/>
      <c r="R115" s="7"/>
    </row>
    <row r="116" spans="1:18">
      <c r="A116" s="11">
        <f>'Sept 24'!A117</f>
        <v>0</v>
      </c>
      <c r="B116" s="11">
        <f>'Sept 24'!B117</f>
        <v>0</v>
      </c>
      <c r="C116" s="11">
        <f>'Sept 24'!C117</f>
        <v>0</v>
      </c>
      <c r="F116" s="11">
        <f t="shared" si="8"/>
        <v>0</v>
      </c>
      <c r="G116" s="7"/>
      <c r="H116" s="7"/>
      <c r="I116" s="7"/>
      <c r="L116" s="7"/>
      <c r="M116" s="7"/>
      <c r="O116" s="7"/>
      <c r="P116" s="7"/>
      <c r="Q116" s="7"/>
      <c r="R116" s="7"/>
    </row>
    <row r="117" spans="1:18">
      <c r="A117" s="11">
        <f>'Sept 24'!A118</f>
        <v>0</v>
      </c>
      <c r="B117" s="11">
        <f>'Sept 24'!B118</f>
        <v>0</v>
      </c>
      <c r="C117" s="11">
        <f>'Sept 24'!C118</f>
        <v>0</v>
      </c>
      <c r="F117" s="11">
        <f t="shared" si="8"/>
        <v>0</v>
      </c>
      <c r="G117" s="7"/>
      <c r="H117" s="7"/>
      <c r="I117" s="7"/>
      <c r="L117" s="7"/>
      <c r="M117" s="7"/>
      <c r="O117" s="7"/>
      <c r="P117" s="7"/>
      <c r="Q117" s="7"/>
      <c r="R117" s="7"/>
    </row>
    <row r="118" spans="1:18">
      <c r="A118" s="11">
        <f>'Sept 24'!A119</f>
        <v>0</v>
      </c>
      <c r="B118" s="11">
        <f>'Sept 24'!B119</f>
        <v>0</v>
      </c>
      <c r="C118" s="11">
        <f>'Sept 24'!C119</f>
        <v>0</v>
      </c>
      <c r="F118" s="11">
        <f t="shared" si="8"/>
        <v>0</v>
      </c>
      <c r="G118" s="7"/>
      <c r="H118" s="7"/>
      <c r="I118" s="7"/>
      <c r="L118" s="7"/>
      <c r="M118" s="7"/>
      <c r="O118" s="7"/>
      <c r="P118" s="7"/>
      <c r="Q118" s="7"/>
      <c r="R118" s="7"/>
    </row>
    <row r="119" spans="1:18">
      <c r="A119" s="11">
        <f>'Sept 24'!A120</f>
        <v>0</v>
      </c>
      <c r="B119" s="11">
        <f>'Sept 24'!B120</f>
        <v>0</v>
      </c>
      <c r="C119" s="11">
        <f>'Sept 24'!C120</f>
        <v>0</v>
      </c>
      <c r="F119" s="11">
        <f t="shared" si="8"/>
        <v>0</v>
      </c>
      <c r="G119" s="7"/>
      <c r="H119" s="7"/>
      <c r="I119" s="7"/>
      <c r="L119" s="7"/>
      <c r="M119" s="7"/>
      <c r="O119" s="7"/>
      <c r="P119" s="7"/>
      <c r="Q119" s="7"/>
      <c r="R119" s="7"/>
    </row>
    <row r="120" spans="1:18">
      <c r="A120" s="11">
        <f>'Sept 24'!A121</f>
        <v>0</v>
      </c>
      <c r="B120" s="11">
        <f>'Sept 24'!B121</f>
        <v>0</v>
      </c>
      <c r="C120" s="11">
        <f>'Sept 24'!C121</f>
        <v>0</v>
      </c>
      <c r="F120" s="11">
        <f t="shared" si="8"/>
        <v>0</v>
      </c>
      <c r="G120" s="7"/>
      <c r="H120" s="7"/>
      <c r="I120" s="7"/>
      <c r="L120" s="7"/>
      <c r="M120" s="7"/>
      <c r="O120" s="7"/>
      <c r="P120" s="7"/>
      <c r="Q120" s="7"/>
      <c r="R120" s="7"/>
    </row>
    <row r="121" spans="1:18">
      <c r="A121" s="11">
        <f>'Sept 24'!A122</f>
        <v>0</v>
      </c>
      <c r="B121" s="11">
        <f>'Sept 24'!B122</f>
        <v>0</v>
      </c>
      <c r="C121" s="11">
        <f>'Sept 24'!C122</f>
        <v>0</v>
      </c>
      <c r="F121" s="11">
        <f t="shared" si="8"/>
        <v>0</v>
      </c>
      <c r="G121" s="7"/>
      <c r="H121" s="7"/>
      <c r="I121" s="7"/>
      <c r="L121" s="7"/>
      <c r="M121" s="7"/>
      <c r="O121" s="7"/>
      <c r="P121" s="7"/>
      <c r="Q121" s="7"/>
      <c r="R121" s="7"/>
    </row>
    <row r="122" spans="1:18">
      <c r="A122" s="11">
        <f>'Sept 24'!A123</f>
        <v>0</v>
      </c>
      <c r="B122" s="11">
        <f>'Sept 24'!B123</f>
        <v>0</v>
      </c>
      <c r="C122" s="11">
        <f>'Sept 24'!C123</f>
        <v>0</v>
      </c>
      <c r="F122" s="11">
        <f t="shared" si="8"/>
        <v>0</v>
      </c>
      <c r="G122" s="7"/>
      <c r="H122" s="7"/>
      <c r="I122" s="7"/>
      <c r="L122" s="7"/>
      <c r="M122" s="7"/>
      <c r="O122" s="7"/>
      <c r="P122" s="7"/>
      <c r="Q122" s="7"/>
      <c r="R122" s="7"/>
    </row>
    <row r="123" spans="1:18">
      <c r="A123" s="11">
        <f>'Sept 24'!A124</f>
        <v>0</v>
      </c>
      <c r="B123" s="11">
        <f>'Sept 24'!B124</f>
        <v>0</v>
      </c>
      <c r="C123" s="11">
        <f>'Sept 24'!C124</f>
        <v>0</v>
      </c>
      <c r="F123" s="11">
        <f t="shared" si="8"/>
        <v>0</v>
      </c>
      <c r="G123" s="7"/>
      <c r="H123" s="7"/>
      <c r="I123" s="7"/>
      <c r="L123" s="7"/>
      <c r="M123" s="7"/>
      <c r="O123" s="7"/>
      <c r="P123" s="7"/>
      <c r="Q123" s="7"/>
      <c r="R123" s="7"/>
    </row>
    <row r="124" spans="1:18">
      <c r="A124" s="11">
        <f>'Sept 24'!A125</f>
        <v>0</v>
      </c>
      <c r="B124" s="11">
        <f>'Sept 24'!B125</f>
        <v>0</v>
      </c>
      <c r="C124" s="11">
        <f>'Sept 24'!C125</f>
        <v>0</v>
      </c>
      <c r="F124" s="11">
        <f t="shared" si="8"/>
        <v>0</v>
      </c>
      <c r="G124" s="7"/>
      <c r="H124" s="7"/>
      <c r="I124" s="7"/>
      <c r="L124" s="7"/>
      <c r="M124" s="7"/>
      <c r="O124" s="7"/>
      <c r="P124" s="7"/>
      <c r="Q124" s="7"/>
      <c r="R124" s="7"/>
    </row>
    <row r="125" spans="1:18">
      <c r="A125" s="11">
        <f>'Sept 24'!A126</f>
        <v>0</v>
      </c>
      <c r="B125" s="11">
        <f>'Sept 24'!B126</f>
        <v>0</v>
      </c>
      <c r="C125" s="11">
        <f>'Sept 24'!C126</f>
        <v>0</v>
      </c>
      <c r="F125" s="11">
        <f t="shared" si="8"/>
        <v>0</v>
      </c>
      <c r="G125" s="7"/>
      <c r="H125" s="7"/>
      <c r="I125" s="7"/>
      <c r="L125" s="7"/>
      <c r="M125" s="7"/>
      <c r="O125" s="7"/>
      <c r="P125" s="7"/>
      <c r="Q125" s="7"/>
      <c r="R125" s="7"/>
    </row>
    <row r="126" spans="1:18">
      <c r="A126" s="11" t="str">
        <f>'Sept 24'!A127</f>
        <v>Spare50</v>
      </c>
      <c r="B126" s="11">
        <f>'Sept 24'!B127</f>
        <v>0</v>
      </c>
      <c r="C126" s="11">
        <f>'Sept 24'!C127</f>
        <v>0</v>
      </c>
      <c r="F126" s="11">
        <f t="shared" si="8"/>
        <v>0</v>
      </c>
      <c r="G126" s="7"/>
      <c r="H126" s="7"/>
      <c r="I126" s="7"/>
      <c r="L126" s="7"/>
      <c r="M126" s="7"/>
      <c r="O126" s="7"/>
      <c r="P126" s="7"/>
      <c r="Q126" s="7"/>
      <c r="R126" s="7"/>
    </row>
  </sheetData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6"/>
  <sheetViews>
    <sheetView topLeftCell="A40" workbookViewId="0">
      <selection activeCell="D73" sqref="D73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2" t="s">
        <v>115</v>
      </c>
      <c r="B1" s="72"/>
      <c r="C1" s="72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>
        <v>5</v>
      </c>
      <c r="L13" s="31">
        <v>4</v>
      </c>
      <c r="M13" s="32">
        <f>K13-L13</f>
        <v>1</v>
      </c>
      <c r="N13" s="9"/>
      <c r="O13" s="32">
        <v>5</v>
      </c>
      <c r="P13" s="48">
        <v>214</v>
      </c>
      <c r="Q13" s="49">
        <v>18</v>
      </c>
      <c r="R13" s="49">
        <v>7</v>
      </c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D14" s="10">
        <v>5</v>
      </c>
      <c r="E14" s="10">
        <v>4</v>
      </c>
      <c r="F14" s="11">
        <f t="shared" si="1"/>
        <v>1</v>
      </c>
      <c r="G14" s="10">
        <v>45</v>
      </c>
      <c r="J14" s="42">
        <v>12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D15" s="10">
        <v>5</v>
      </c>
      <c r="E15" s="10">
        <v>3</v>
      </c>
      <c r="F15" s="11">
        <f t="shared" si="1"/>
        <v>2</v>
      </c>
      <c r="G15" s="10">
        <v>41</v>
      </c>
      <c r="J15" s="42">
        <v>12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D18" s="10">
        <v>5</v>
      </c>
      <c r="E18" s="10">
        <v>3</v>
      </c>
      <c r="F18" s="11">
        <f t="shared" si="1"/>
        <v>2</v>
      </c>
      <c r="G18" s="10">
        <v>37</v>
      </c>
      <c r="J18" s="42">
        <v>12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D22" s="10">
        <v>5</v>
      </c>
      <c r="E22" s="10">
        <v>3</v>
      </c>
      <c r="F22" s="11">
        <f t="shared" ref="F22:F27" si="2">D22-E22</f>
        <v>2</v>
      </c>
      <c r="G22" s="10">
        <v>40</v>
      </c>
      <c r="H22" s="10">
        <v>1</v>
      </c>
      <c r="J22" s="42">
        <v>12</v>
      </c>
      <c r="K22" s="9">
        <v>5</v>
      </c>
      <c r="L22" s="31">
        <v>3</v>
      </c>
      <c r="M22" s="32">
        <f>K22-L22</f>
        <v>2</v>
      </c>
      <c r="N22" s="9"/>
      <c r="O22" s="32">
        <v>4</v>
      </c>
      <c r="P22" s="48">
        <v>187</v>
      </c>
      <c r="Q22" s="49">
        <v>13</v>
      </c>
      <c r="R22" s="49">
        <v>12</v>
      </c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D23" s="10">
        <v>5</v>
      </c>
      <c r="E23" s="10">
        <v>3</v>
      </c>
      <c r="F23" s="11">
        <f t="shared" si="2"/>
        <v>2</v>
      </c>
      <c r="G23" s="10">
        <v>35</v>
      </c>
      <c r="H23" s="10">
        <v>1</v>
      </c>
      <c r="J23" s="42">
        <v>12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D24" s="10">
        <v>5</v>
      </c>
      <c r="E24" s="10">
        <v>3</v>
      </c>
      <c r="F24" s="11">
        <f t="shared" si="2"/>
        <v>2</v>
      </c>
      <c r="G24" s="10">
        <v>39</v>
      </c>
      <c r="H24" s="10">
        <v>1</v>
      </c>
      <c r="J24" s="42">
        <v>12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D25" s="10">
        <v>5</v>
      </c>
      <c r="E25" s="10">
        <v>2</v>
      </c>
      <c r="F25" s="11">
        <f t="shared" si="2"/>
        <v>3</v>
      </c>
      <c r="G25" s="10">
        <v>37</v>
      </c>
      <c r="J25" s="42">
        <v>12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D26" s="10">
        <v>5</v>
      </c>
      <c r="E26" s="10">
        <v>2</v>
      </c>
      <c r="F26" s="11">
        <f t="shared" si="2"/>
        <v>3</v>
      </c>
      <c r="G26" s="10">
        <v>36</v>
      </c>
      <c r="J26" s="42">
        <v>12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D31" s="10">
        <v>5</v>
      </c>
      <c r="E31" s="10">
        <v>1</v>
      </c>
      <c r="F31" s="11">
        <f t="shared" ref="F31:F36" si="3">D31-E31</f>
        <v>4</v>
      </c>
      <c r="G31" s="10">
        <v>28</v>
      </c>
      <c r="J31" s="42">
        <v>12</v>
      </c>
      <c r="K31" s="9">
        <v>5</v>
      </c>
      <c r="L31" s="31">
        <v>2</v>
      </c>
      <c r="M31" s="32">
        <f>K31-L31</f>
        <v>3</v>
      </c>
      <c r="N31" s="9"/>
      <c r="O31" s="32">
        <v>3</v>
      </c>
      <c r="P31" s="48">
        <v>188</v>
      </c>
      <c r="Q31" s="49">
        <v>7</v>
      </c>
      <c r="R31" s="49">
        <v>18</v>
      </c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D32" s="10">
        <v>5</v>
      </c>
      <c r="E32" s="10">
        <v>1</v>
      </c>
      <c r="F32" s="11">
        <f t="shared" si="3"/>
        <v>4</v>
      </c>
      <c r="G32" s="10">
        <v>36</v>
      </c>
      <c r="J32" s="42">
        <v>12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D33" s="10">
        <v>5</v>
      </c>
      <c r="E33" s="10">
        <v>0</v>
      </c>
      <c r="F33" s="11">
        <f t="shared" si="3"/>
        <v>5</v>
      </c>
      <c r="G33" s="10">
        <v>30</v>
      </c>
      <c r="J33" s="42">
        <v>12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D34" s="10">
        <v>5</v>
      </c>
      <c r="E34" s="10">
        <v>3</v>
      </c>
      <c r="F34" s="11">
        <f t="shared" si="3"/>
        <v>2</v>
      </c>
      <c r="G34" s="10">
        <v>44</v>
      </c>
      <c r="J34" s="42">
        <v>12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D35" s="10">
        <v>5</v>
      </c>
      <c r="E35" s="10">
        <v>2</v>
      </c>
      <c r="F35" s="11">
        <f t="shared" si="3"/>
        <v>3</v>
      </c>
      <c r="G35" s="10">
        <v>30</v>
      </c>
      <c r="J35" s="42">
        <v>12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D49" s="10">
        <v>5</v>
      </c>
      <c r="E49" s="10">
        <v>3</v>
      </c>
      <c r="F49" s="11">
        <f t="shared" ref="F49:F54" si="5">D49-E49</f>
        <v>2</v>
      </c>
      <c r="G49" s="10">
        <v>44</v>
      </c>
      <c r="J49" s="42">
        <v>0</v>
      </c>
      <c r="K49" s="9">
        <v>5</v>
      </c>
      <c r="L49" s="31">
        <v>2</v>
      </c>
      <c r="M49" s="32">
        <f>K49-L49</f>
        <v>3</v>
      </c>
      <c r="N49" s="9"/>
      <c r="O49" s="32">
        <v>4</v>
      </c>
      <c r="P49" s="48">
        <v>200</v>
      </c>
      <c r="Q49" s="49">
        <v>15</v>
      </c>
      <c r="R49" s="49">
        <v>10</v>
      </c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D50" s="10">
        <v>5</v>
      </c>
      <c r="E50" s="10">
        <v>4</v>
      </c>
      <c r="F50" s="11">
        <f t="shared" si="5"/>
        <v>1</v>
      </c>
      <c r="G50" s="10">
        <v>45</v>
      </c>
      <c r="J50" s="42">
        <v>12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D53" s="10">
        <v>5</v>
      </c>
      <c r="E53" s="10">
        <v>4</v>
      </c>
      <c r="F53" s="11">
        <f t="shared" si="5"/>
        <v>1</v>
      </c>
      <c r="G53" s="10">
        <v>46</v>
      </c>
      <c r="H53" s="10">
        <v>1</v>
      </c>
      <c r="J53" s="42">
        <v>12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D54" s="10">
        <v>5</v>
      </c>
      <c r="E54" s="10">
        <v>2</v>
      </c>
      <c r="F54" s="11">
        <f t="shared" si="5"/>
        <v>3</v>
      </c>
      <c r="G54" s="10">
        <v>35</v>
      </c>
      <c r="H54" s="10">
        <v>1</v>
      </c>
      <c r="J54" s="42">
        <v>12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D58" s="10">
        <v>5</v>
      </c>
      <c r="E58" s="10">
        <v>3</v>
      </c>
      <c r="F58" s="11">
        <f t="shared" ref="F58:F63" si="6">D58-E58</f>
        <v>2</v>
      </c>
      <c r="G58" s="10">
        <v>38</v>
      </c>
      <c r="J58" s="42">
        <v>12</v>
      </c>
      <c r="K58" s="9">
        <v>5</v>
      </c>
      <c r="L58" s="31">
        <v>3</v>
      </c>
      <c r="M58" s="32">
        <f>K58-L58</f>
        <v>2</v>
      </c>
      <c r="N58" s="9"/>
      <c r="O58" s="32">
        <f>L58+N58</f>
        <v>3</v>
      </c>
      <c r="P58" s="48">
        <v>172</v>
      </c>
      <c r="Q58" s="49">
        <v>12</v>
      </c>
      <c r="R58" s="49">
        <v>13</v>
      </c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D59" s="10">
        <v>5</v>
      </c>
      <c r="E59" s="10">
        <v>3</v>
      </c>
      <c r="F59" s="11">
        <f t="shared" si="6"/>
        <v>2</v>
      </c>
      <c r="G59" s="10">
        <v>40</v>
      </c>
      <c r="J59" s="42">
        <v>12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D60" s="10">
        <v>5</v>
      </c>
      <c r="E60" s="10">
        <v>1</v>
      </c>
      <c r="F60" s="11">
        <f t="shared" si="6"/>
        <v>4</v>
      </c>
      <c r="G60" s="10">
        <v>26</v>
      </c>
      <c r="J60" s="42">
        <v>12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  <c r="J61" s="42">
        <v>12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D62" s="10">
        <v>5</v>
      </c>
      <c r="E62" s="10">
        <v>3</v>
      </c>
      <c r="F62" s="11">
        <f t="shared" si="6"/>
        <v>2</v>
      </c>
      <c r="G62" s="10">
        <v>40</v>
      </c>
      <c r="J62" s="42">
        <v>12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9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9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D67" s="10">
        <v>5</v>
      </c>
      <c r="E67" s="10">
        <v>3</v>
      </c>
      <c r="F67" s="11">
        <f t="shared" ref="F67:F72" si="7">D67-E67</f>
        <v>2</v>
      </c>
      <c r="G67" s="10">
        <v>37</v>
      </c>
      <c r="J67" s="42">
        <v>12</v>
      </c>
      <c r="K67" s="9">
        <v>5</v>
      </c>
      <c r="L67" s="31">
        <v>3</v>
      </c>
      <c r="M67" s="32">
        <f>K67-L67</f>
        <v>2</v>
      </c>
      <c r="N67" s="9"/>
      <c r="O67" s="32">
        <f>L67+N67</f>
        <v>3</v>
      </c>
      <c r="P67" s="48">
        <v>165</v>
      </c>
      <c r="Q67" s="49">
        <v>10</v>
      </c>
      <c r="R67" s="49">
        <v>15</v>
      </c>
    </row>
    <row r="68" spans="1:19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D68" s="10">
        <v>5</v>
      </c>
      <c r="E68" s="10">
        <v>1</v>
      </c>
      <c r="F68" s="11">
        <f t="shared" si="7"/>
        <v>4</v>
      </c>
      <c r="G68" s="10">
        <v>23</v>
      </c>
      <c r="J68" s="42">
        <v>12</v>
      </c>
    </row>
    <row r="69" spans="1:19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D69" s="10">
        <v>5</v>
      </c>
      <c r="E69" s="10">
        <v>1</v>
      </c>
      <c r="F69" s="11">
        <f t="shared" si="7"/>
        <v>4</v>
      </c>
      <c r="G69" s="10">
        <v>29</v>
      </c>
      <c r="J69" s="42">
        <v>24</v>
      </c>
    </row>
    <row r="70" spans="1:19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D70" s="10">
        <v>5</v>
      </c>
      <c r="E70" s="10">
        <v>2</v>
      </c>
      <c r="F70" s="11">
        <f t="shared" si="7"/>
        <v>3</v>
      </c>
      <c r="G70" s="10">
        <v>37</v>
      </c>
      <c r="J70" s="42">
        <v>12</v>
      </c>
    </row>
    <row r="71" spans="1:19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9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D72" s="10">
        <v>5</v>
      </c>
      <c r="E72" s="10">
        <v>2</v>
      </c>
      <c r="F72" s="11">
        <f t="shared" si="7"/>
        <v>3</v>
      </c>
      <c r="G72" s="10">
        <v>39</v>
      </c>
      <c r="J72" s="42">
        <v>24</v>
      </c>
    </row>
    <row r="73" spans="1:19" ht="13.5" thickBot="1"/>
    <row r="74" spans="1:19" ht="13.5" thickBot="1">
      <c r="A74" s="16"/>
      <c r="B74" s="17"/>
      <c r="C74" s="17"/>
      <c r="D74" s="15"/>
      <c r="E74" s="15"/>
      <c r="F74" s="17"/>
      <c r="G74" s="15"/>
      <c r="H74" s="15"/>
      <c r="I74" s="15"/>
      <c r="J74" s="43"/>
      <c r="K74" s="18"/>
      <c r="L74" s="28"/>
      <c r="M74" s="28"/>
      <c r="N74" s="18"/>
      <c r="O74" s="28"/>
      <c r="P74" s="46"/>
      <c r="Q74" s="40"/>
      <c r="R74" s="40"/>
      <c r="S74" s="18"/>
    </row>
    <row r="75" spans="1:19">
      <c r="A75" s="8" t="s">
        <v>11</v>
      </c>
      <c r="D75" s="7" t="s">
        <v>7</v>
      </c>
      <c r="E75" s="7" t="s">
        <v>5</v>
      </c>
      <c r="F75" s="8" t="s">
        <v>6</v>
      </c>
      <c r="G75" s="7" t="s">
        <v>9</v>
      </c>
      <c r="H75" s="7" t="s">
        <v>3</v>
      </c>
      <c r="I75" s="7">
        <v>8</v>
      </c>
    </row>
    <row r="77" spans="1:19">
      <c r="A77" s="11" t="str">
        <f>'Sept 24'!A78</f>
        <v>Geoff</v>
      </c>
      <c r="B77" s="11" t="str">
        <f>'Sept 24'!B78</f>
        <v>Smith</v>
      </c>
      <c r="C77" s="11">
        <f>'Sept 24'!C78</f>
        <v>0</v>
      </c>
      <c r="F77" s="11">
        <f>D77-E77</f>
        <v>0</v>
      </c>
    </row>
    <row r="78" spans="1:19">
      <c r="A78" s="11" t="str">
        <f>'Sept 24'!A79</f>
        <v>Kaelan</v>
      </c>
      <c r="B78" s="11" t="str">
        <f>'Sept 24'!B79</f>
        <v>Masse</v>
      </c>
      <c r="C78" s="11">
        <f>'Sept 24'!C79</f>
        <v>0</v>
      </c>
      <c r="F78" s="11">
        <f t="shared" ref="F78:F126" si="8">D78-E78</f>
        <v>0</v>
      </c>
    </row>
    <row r="79" spans="1:19">
      <c r="A79" s="11" t="str">
        <f>'Sept 24'!A80</f>
        <v>Fred</v>
      </c>
      <c r="B79" s="11" t="str">
        <f>'Sept 24'!B80</f>
        <v>Fairbairn</v>
      </c>
      <c r="C79" s="11" t="str">
        <f>'Sept 24'!C80</f>
        <v>Bastoni</v>
      </c>
      <c r="F79" s="11">
        <f t="shared" si="8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9">
      <c r="A80" s="11" t="str">
        <f>'Sept 24'!A81</f>
        <v>Nick</v>
      </c>
      <c r="B80" s="11" t="str">
        <f>'Sept 24'!B81</f>
        <v>Dirisio</v>
      </c>
      <c r="C80" s="11" t="str">
        <f>'Sept 24'!C81</f>
        <v>Bastoni</v>
      </c>
      <c r="F80" s="11">
        <f t="shared" si="8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 t="str">
        <f>'Sept 24'!A82</f>
        <v xml:space="preserve">Mark </v>
      </c>
      <c r="B81" s="11" t="str">
        <f>'Sept 24'!B82</f>
        <v>Delisle</v>
      </c>
      <c r="C81" s="11" t="str">
        <f>'Sept 24'!C82</f>
        <v>F Wednesdays</v>
      </c>
      <c r="F81" s="11">
        <f t="shared" si="8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 t="str">
        <f>'Sept 24'!A83</f>
        <v>Eric</v>
      </c>
      <c r="B82" s="11" t="str">
        <f>'Sept 24'!B83</f>
        <v>Balsden</v>
      </c>
      <c r="C82" s="11" t="str">
        <f>'Sept 24'!C83</f>
        <v>Sportsman</v>
      </c>
      <c r="D82" s="10">
        <v>5</v>
      </c>
      <c r="E82" s="10">
        <v>2</v>
      </c>
      <c r="F82" s="11">
        <f t="shared" si="8"/>
        <v>3</v>
      </c>
      <c r="G82" s="7">
        <v>28</v>
      </c>
      <c r="H82" s="7"/>
      <c r="I82" s="7"/>
      <c r="J82" s="42">
        <v>0</v>
      </c>
      <c r="L82" s="7"/>
      <c r="M82" s="7"/>
      <c r="O82" s="7"/>
      <c r="P82" s="7"/>
      <c r="Q82" s="7"/>
      <c r="R82" s="7"/>
    </row>
    <row r="83" spans="1:19">
      <c r="A83" s="11" t="str">
        <f>'Sept 24'!A84</f>
        <v>Rob</v>
      </c>
      <c r="B83" s="11" t="str">
        <f>'Sept 24'!B84</f>
        <v>Schussler</v>
      </c>
      <c r="C83" s="11" t="str">
        <f>'Sept 24'!C84</f>
        <v>Shark Bandits</v>
      </c>
      <c r="D83" s="10">
        <v>5</v>
      </c>
      <c r="E83" s="10">
        <v>4</v>
      </c>
      <c r="F83" s="11">
        <f t="shared" si="8"/>
        <v>1</v>
      </c>
      <c r="G83" s="7">
        <v>45</v>
      </c>
      <c r="H83" s="7"/>
      <c r="I83" s="7"/>
      <c r="J83" s="42">
        <v>12</v>
      </c>
      <c r="L83" s="7"/>
      <c r="M83" s="7"/>
      <c r="O83" s="7"/>
      <c r="P83" s="7"/>
      <c r="Q83" s="7"/>
      <c r="R83" s="7"/>
    </row>
    <row r="84" spans="1:19">
      <c r="A84" s="11" t="str">
        <f>'Sept 24'!A85</f>
        <v>Jim</v>
      </c>
      <c r="B84" s="11" t="str">
        <f>'Sept 24'!B85</f>
        <v>Cogliati</v>
      </c>
      <c r="C84" s="11" t="str">
        <f>'Sept 24'!C85</f>
        <v>Shark Bandits</v>
      </c>
      <c r="D84" s="10">
        <v>5</v>
      </c>
      <c r="E84" s="10">
        <v>4</v>
      </c>
      <c r="F84" s="11">
        <f t="shared" si="8"/>
        <v>1</v>
      </c>
      <c r="G84" s="7">
        <v>46</v>
      </c>
      <c r="H84" s="7"/>
      <c r="I84" s="7"/>
      <c r="J84" s="42">
        <v>12</v>
      </c>
      <c r="L84" s="7"/>
      <c r="M84" s="7"/>
      <c r="O84" s="7"/>
      <c r="P84" s="7"/>
      <c r="Q84" s="7"/>
      <c r="R84" s="7"/>
    </row>
    <row r="85" spans="1:19">
      <c r="A85" s="11" t="str">
        <f>'Sept 24'!A86</f>
        <v>Rob</v>
      </c>
      <c r="B85" s="11" t="str">
        <f>'Sept 24'!B86</f>
        <v>Liburdi</v>
      </c>
      <c r="C85" s="11" t="str">
        <f>'Sept 24'!C86</f>
        <v>F Wednesdays</v>
      </c>
      <c r="D85" s="10">
        <v>5</v>
      </c>
      <c r="E85" s="10">
        <v>1</v>
      </c>
      <c r="F85" s="11">
        <f t="shared" si="8"/>
        <v>4</v>
      </c>
      <c r="G85" s="7">
        <v>30</v>
      </c>
      <c r="H85" s="7"/>
      <c r="I85" s="7"/>
      <c r="J85" s="42">
        <v>12</v>
      </c>
      <c r="L85" s="7"/>
      <c r="M85" s="7"/>
      <c r="O85" s="7"/>
      <c r="P85" s="7"/>
      <c r="Q85" s="7"/>
      <c r="R85" s="7"/>
    </row>
    <row r="86" spans="1:19">
      <c r="A86" s="11" t="str">
        <f>'Sept 24'!A87</f>
        <v>Dennis</v>
      </c>
      <c r="B86" s="11" t="str">
        <f>'Sept 24'!B87</f>
        <v>Farnham</v>
      </c>
      <c r="C86" s="11">
        <f>'Sept 24'!C87</f>
        <v>0</v>
      </c>
      <c r="F86" s="11">
        <f t="shared" si="8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 t="str">
        <f>'Sept 24'!A88</f>
        <v>Joe</v>
      </c>
      <c r="B87" s="11" t="str">
        <f>'Sept 24'!B88</f>
        <v>Lizzi</v>
      </c>
      <c r="C87" s="11" t="str">
        <f>'Sept 24'!C88</f>
        <v>Broken Styx</v>
      </c>
      <c r="F87" s="11">
        <f t="shared" si="8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 t="str">
        <f>'Sept 24'!A89</f>
        <v>Gabby</v>
      </c>
      <c r="B88" s="11">
        <f>'Sept 24'!B89</f>
        <v>0</v>
      </c>
      <c r="C88" s="11" t="str">
        <f>'Sept 24'!C89</f>
        <v>Bastoni</v>
      </c>
      <c r="F88" s="11">
        <f t="shared" si="8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24'!A90</f>
        <v>0</v>
      </c>
      <c r="B89" s="11">
        <f>'Sept 24'!B90</f>
        <v>0</v>
      </c>
      <c r="C89" s="11">
        <f>'Sept 24'!C90</f>
        <v>0</v>
      </c>
      <c r="F89" s="11">
        <f t="shared" si="8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24'!A91</f>
        <v>0</v>
      </c>
      <c r="B90" s="11">
        <f>'Sept 24'!B91</f>
        <v>0</v>
      </c>
      <c r="C90" s="11">
        <f>'Sept 24'!C91</f>
        <v>0</v>
      </c>
      <c r="F90" s="11">
        <f t="shared" si="8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24'!A92</f>
        <v>0</v>
      </c>
      <c r="B91" s="11">
        <f>'Sept 24'!B92</f>
        <v>0</v>
      </c>
      <c r="C91" s="11">
        <f>'Sept 24'!C92</f>
        <v>0</v>
      </c>
      <c r="F91" s="11">
        <f t="shared" si="8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24'!A93</f>
        <v>0</v>
      </c>
      <c r="B92" s="11">
        <f>'Sept 24'!B93</f>
        <v>0</v>
      </c>
      <c r="C92" s="11">
        <f>'Sept 24'!C93</f>
        <v>0</v>
      </c>
      <c r="D92" s="10"/>
      <c r="E92" s="10"/>
      <c r="F92" s="11">
        <f t="shared" si="8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24'!A94</f>
        <v>0</v>
      </c>
      <c r="B93" s="11">
        <f>'Sept 24'!B94</f>
        <v>0</v>
      </c>
      <c r="C93" s="11">
        <f>'Sept 24'!C94</f>
        <v>0</v>
      </c>
      <c r="F93" s="11">
        <f t="shared" si="8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24'!A95</f>
        <v>0</v>
      </c>
      <c r="B94" s="11">
        <f>'Sept 24'!B95</f>
        <v>0</v>
      </c>
      <c r="C94" s="11">
        <f>'Sept 24'!C95</f>
        <v>0</v>
      </c>
      <c r="F94" s="11">
        <f t="shared" si="8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24'!A96</f>
        <v>0</v>
      </c>
      <c r="B95" s="11">
        <f>'Sept 24'!B96</f>
        <v>0</v>
      </c>
      <c r="C95" s="11">
        <f>'Sept 24'!C96</f>
        <v>0</v>
      </c>
      <c r="F95" s="11">
        <f t="shared" si="8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24'!A97</f>
        <v>0</v>
      </c>
      <c r="B96" s="11">
        <f>'Sept 24'!B97</f>
        <v>0</v>
      </c>
      <c r="C96" s="11">
        <f>'Sept 24'!C97</f>
        <v>0</v>
      </c>
      <c r="F96" s="11">
        <f t="shared" si="8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24'!A98</f>
        <v>0</v>
      </c>
      <c r="B97" s="11">
        <f>'Sept 24'!B98</f>
        <v>0</v>
      </c>
      <c r="C97" s="11">
        <f>'Sept 24'!C98</f>
        <v>0</v>
      </c>
      <c r="F97" s="11">
        <f t="shared" si="8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24'!A99</f>
        <v>0</v>
      </c>
      <c r="B98" s="11">
        <f>'Sept 24'!B99</f>
        <v>0</v>
      </c>
      <c r="C98" s="11">
        <f>'Sept 24'!C99</f>
        <v>0</v>
      </c>
      <c r="F98" s="11">
        <f t="shared" si="8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24'!A100</f>
        <v>0</v>
      </c>
      <c r="B99" s="11">
        <f>'Sept 24'!B100</f>
        <v>0</v>
      </c>
      <c r="C99" s="11">
        <f>'Sept 24'!C100</f>
        <v>0</v>
      </c>
      <c r="F99" s="11">
        <f t="shared" si="8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24'!A101</f>
        <v>0</v>
      </c>
      <c r="B100" s="11">
        <f>'Sept 24'!B101</f>
        <v>0</v>
      </c>
      <c r="C100" s="11">
        <f>'Sept 24'!C101</f>
        <v>0</v>
      </c>
      <c r="F100" s="11">
        <f t="shared" si="8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24'!A102</f>
        <v>0</v>
      </c>
      <c r="B101" s="11">
        <f>'Sept 24'!B102</f>
        <v>0</v>
      </c>
      <c r="C101" s="11">
        <f>'Sept 24'!C102</f>
        <v>0</v>
      </c>
      <c r="F101" s="11">
        <f t="shared" si="8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24'!A103</f>
        <v>0</v>
      </c>
      <c r="B102" s="11">
        <f>'Sept 24'!B103</f>
        <v>0</v>
      </c>
      <c r="C102" s="11">
        <f>'Sept 24'!C103</f>
        <v>0</v>
      </c>
      <c r="F102" s="11">
        <f t="shared" si="8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24'!A104</f>
        <v>0</v>
      </c>
      <c r="B103" s="11">
        <f>'Sept 24'!B104</f>
        <v>0</v>
      </c>
      <c r="C103" s="11">
        <f>'Sept 24'!C104</f>
        <v>0</v>
      </c>
      <c r="F103" s="11">
        <f t="shared" si="8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24'!A105</f>
        <v>0</v>
      </c>
      <c r="B104" s="11">
        <f>'Sept 24'!B105</f>
        <v>0</v>
      </c>
      <c r="C104" s="11">
        <f>'Sept 24'!C105</f>
        <v>0</v>
      </c>
      <c r="F104" s="11">
        <f t="shared" si="8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24'!A106</f>
        <v>0</v>
      </c>
      <c r="B105" s="11">
        <f>'Sept 24'!B106</f>
        <v>0</v>
      </c>
      <c r="C105" s="11">
        <f>'Sept 24'!C106</f>
        <v>0</v>
      </c>
      <c r="F105" s="11">
        <f t="shared" si="8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24'!A107</f>
        <v>0</v>
      </c>
      <c r="B106" s="11">
        <f>'Sept 24'!B107</f>
        <v>0</v>
      </c>
      <c r="C106" s="11">
        <f>'Sept 24'!C107</f>
        <v>0</v>
      </c>
      <c r="F106" s="11">
        <f t="shared" si="8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24'!A108</f>
        <v>0</v>
      </c>
      <c r="B107" s="11">
        <f>'Sept 24'!B108</f>
        <v>0</v>
      </c>
      <c r="C107" s="11">
        <f>'Sept 24'!C108</f>
        <v>0</v>
      </c>
      <c r="F107" s="11">
        <f t="shared" si="8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>
        <f>'Sept 24'!A109</f>
        <v>0</v>
      </c>
      <c r="B108" s="11">
        <f>'Sept 24'!B109</f>
        <v>0</v>
      </c>
      <c r="C108" s="11">
        <f>'Sept 24'!C109</f>
        <v>0</v>
      </c>
      <c r="F108" s="11">
        <f t="shared" si="8"/>
        <v>0</v>
      </c>
      <c r="G108" s="7"/>
      <c r="H108" s="7"/>
      <c r="I108" s="7"/>
      <c r="L108" s="7"/>
      <c r="M108" s="7"/>
      <c r="O108" s="7"/>
      <c r="P108" s="7"/>
      <c r="Q108" s="7"/>
      <c r="R108" s="7"/>
    </row>
    <row r="109" spans="1:18">
      <c r="A109" s="11">
        <f>'Sept 24'!A110</f>
        <v>0</v>
      </c>
      <c r="B109" s="11">
        <f>'Sept 24'!B110</f>
        <v>0</v>
      </c>
      <c r="C109" s="11">
        <f>'Sept 24'!C110</f>
        <v>0</v>
      </c>
      <c r="F109" s="11">
        <f t="shared" si="8"/>
        <v>0</v>
      </c>
      <c r="G109" s="7"/>
      <c r="H109" s="7"/>
      <c r="I109" s="7"/>
      <c r="L109" s="7"/>
      <c r="M109" s="7"/>
      <c r="O109" s="7"/>
      <c r="P109" s="7"/>
      <c r="Q109" s="7"/>
      <c r="R109" s="7"/>
    </row>
    <row r="110" spans="1:18">
      <c r="A110" s="11">
        <f>'Sept 24'!A111</f>
        <v>0</v>
      </c>
      <c r="B110" s="11">
        <f>'Sept 24'!B111</f>
        <v>0</v>
      </c>
      <c r="C110" s="11">
        <f>'Sept 24'!C111</f>
        <v>0</v>
      </c>
      <c r="F110" s="11">
        <f t="shared" si="8"/>
        <v>0</v>
      </c>
      <c r="G110" s="7"/>
      <c r="H110" s="7"/>
      <c r="I110" s="7"/>
      <c r="L110" s="7"/>
      <c r="M110" s="7"/>
      <c r="O110" s="7"/>
      <c r="P110" s="7"/>
      <c r="Q110" s="7"/>
      <c r="R110" s="7"/>
    </row>
    <row r="111" spans="1:18">
      <c r="A111" s="11">
        <f>'Sept 24'!A112</f>
        <v>0</v>
      </c>
      <c r="B111" s="11">
        <f>'Sept 24'!B112</f>
        <v>0</v>
      </c>
      <c r="C111" s="11">
        <f>'Sept 24'!C112</f>
        <v>0</v>
      </c>
      <c r="F111" s="11">
        <f t="shared" si="8"/>
        <v>0</v>
      </c>
      <c r="G111" s="7"/>
      <c r="H111" s="7"/>
      <c r="I111" s="7"/>
      <c r="L111" s="7"/>
      <c r="M111" s="7"/>
      <c r="O111" s="7"/>
      <c r="P111" s="7"/>
      <c r="Q111" s="7"/>
      <c r="R111" s="7"/>
    </row>
    <row r="112" spans="1:18">
      <c r="A112" s="11">
        <f>'Sept 24'!A113</f>
        <v>0</v>
      </c>
      <c r="B112" s="11">
        <f>'Sept 24'!B113</f>
        <v>0</v>
      </c>
      <c r="C112" s="11">
        <f>'Sept 24'!C113</f>
        <v>0</v>
      </c>
      <c r="F112" s="11">
        <f t="shared" si="8"/>
        <v>0</v>
      </c>
      <c r="G112" s="7"/>
      <c r="H112" s="7"/>
      <c r="I112" s="7"/>
      <c r="L112" s="7"/>
      <c r="M112" s="7"/>
      <c r="O112" s="7"/>
      <c r="P112" s="7"/>
      <c r="Q112" s="7"/>
      <c r="R112" s="7"/>
    </row>
    <row r="113" spans="1:18">
      <c r="A113" s="11">
        <f>'Sept 24'!A114</f>
        <v>0</v>
      </c>
      <c r="B113" s="11">
        <f>'Sept 24'!B114</f>
        <v>0</v>
      </c>
      <c r="C113" s="11">
        <f>'Sept 24'!C114</f>
        <v>0</v>
      </c>
      <c r="F113" s="11">
        <f t="shared" si="8"/>
        <v>0</v>
      </c>
      <c r="G113" s="7"/>
      <c r="H113" s="7"/>
      <c r="I113" s="7"/>
      <c r="L113" s="7"/>
      <c r="M113" s="7"/>
      <c r="O113" s="7"/>
      <c r="P113" s="7"/>
      <c r="Q113" s="7"/>
      <c r="R113" s="7"/>
    </row>
    <row r="114" spans="1:18">
      <c r="A114" s="11">
        <f>'Sept 24'!A115</f>
        <v>0</v>
      </c>
      <c r="B114" s="11">
        <f>'Sept 24'!B115</f>
        <v>0</v>
      </c>
      <c r="C114" s="11">
        <f>'Sept 24'!C115</f>
        <v>0</v>
      </c>
      <c r="F114" s="11">
        <f t="shared" si="8"/>
        <v>0</v>
      </c>
      <c r="G114" s="7"/>
      <c r="H114" s="7"/>
      <c r="I114" s="7"/>
      <c r="L114" s="7"/>
      <c r="M114" s="7"/>
      <c r="O114" s="7"/>
      <c r="P114" s="7"/>
      <c r="Q114" s="7"/>
      <c r="R114" s="7"/>
    </row>
    <row r="115" spans="1:18">
      <c r="A115" s="11">
        <f>'Sept 24'!A116</f>
        <v>0</v>
      </c>
      <c r="B115" s="11">
        <f>'Sept 24'!B116</f>
        <v>0</v>
      </c>
      <c r="C115" s="11">
        <f>'Sept 24'!C116</f>
        <v>0</v>
      </c>
      <c r="F115" s="11">
        <f t="shared" si="8"/>
        <v>0</v>
      </c>
      <c r="G115" s="7"/>
      <c r="H115" s="7"/>
      <c r="I115" s="7"/>
      <c r="L115" s="7"/>
      <c r="M115" s="7"/>
      <c r="O115" s="7"/>
      <c r="P115" s="7"/>
      <c r="Q115" s="7"/>
      <c r="R115" s="7"/>
    </row>
    <row r="116" spans="1:18">
      <c r="A116" s="11">
        <f>'Sept 24'!A117</f>
        <v>0</v>
      </c>
      <c r="B116" s="11">
        <f>'Sept 24'!B117</f>
        <v>0</v>
      </c>
      <c r="C116" s="11">
        <f>'Sept 24'!C117</f>
        <v>0</v>
      </c>
      <c r="F116" s="11">
        <f t="shared" si="8"/>
        <v>0</v>
      </c>
      <c r="G116" s="7"/>
      <c r="H116" s="7"/>
      <c r="I116" s="7"/>
      <c r="L116" s="7"/>
      <c r="M116" s="7"/>
      <c r="O116" s="7"/>
      <c r="P116" s="7"/>
      <c r="Q116" s="7"/>
      <c r="R116" s="7"/>
    </row>
    <row r="117" spans="1:18">
      <c r="A117" s="11">
        <f>'Sept 24'!A118</f>
        <v>0</v>
      </c>
      <c r="B117" s="11">
        <f>'Sept 24'!B118</f>
        <v>0</v>
      </c>
      <c r="C117" s="11">
        <f>'Sept 24'!C118</f>
        <v>0</v>
      </c>
      <c r="F117" s="11">
        <f t="shared" si="8"/>
        <v>0</v>
      </c>
      <c r="G117" s="7"/>
      <c r="H117" s="7"/>
      <c r="I117" s="7"/>
      <c r="L117" s="7"/>
      <c r="M117" s="7"/>
      <c r="O117" s="7"/>
      <c r="P117" s="7"/>
      <c r="Q117" s="7"/>
      <c r="R117" s="7"/>
    </row>
    <row r="118" spans="1:18">
      <c r="A118" s="11">
        <f>'Sept 24'!A119</f>
        <v>0</v>
      </c>
      <c r="B118" s="11">
        <f>'Sept 24'!B119</f>
        <v>0</v>
      </c>
      <c r="C118" s="11">
        <f>'Sept 24'!C119</f>
        <v>0</v>
      </c>
      <c r="F118" s="11">
        <f t="shared" si="8"/>
        <v>0</v>
      </c>
      <c r="G118" s="7"/>
      <c r="H118" s="7"/>
      <c r="I118" s="7"/>
      <c r="L118" s="7"/>
      <c r="M118" s="7"/>
      <c r="O118" s="7"/>
      <c r="P118" s="7"/>
      <c r="Q118" s="7"/>
      <c r="R118" s="7"/>
    </row>
    <row r="119" spans="1:18">
      <c r="A119" s="11">
        <f>'Sept 24'!A120</f>
        <v>0</v>
      </c>
      <c r="B119" s="11">
        <f>'Sept 24'!B120</f>
        <v>0</v>
      </c>
      <c r="C119" s="11">
        <f>'Sept 24'!C120</f>
        <v>0</v>
      </c>
      <c r="F119" s="11">
        <f t="shared" si="8"/>
        <v>0</v>
      </c>
      <c r="G119" s="7"/>
      <c r="H119" s="7"/>
      <c r="I119" s="7"/>
      <c r="L119" s="7"/>
      <c r="M119" s="7"/>
      <c r="O119" s="7"/>
      <c r="P119" s="7"/>
      <c r="Q119" s="7"/>
      <c r="R119" s="7"/>
    </row>
    <row r="120" spans="1:18">
      <c r="A120" s="11">
        <f>'Sept 24'!A121</f>
        <v>0</v>
      </c>
      <c r="B120" s="11">
        <f>'Sept 24'!B121</f>
        <v>0</v>
      </c>
      <c r="C120" s="11">
        <f>'Sept 24'!C121</f>
        <v>0</v>
      </c>
      <c r="F120" s="11">
        <f t="shared" si="8"/>
        <v>0</v>
      </c>
      <c r="G120" s="7"/>
      <c r="H120" s="7"/>
      <c r="I120" s="7"/>
      <c r="L120" s="7"/>
      <c r="M120" s="7"/>
      <c r="O120" s="7"/>
      <c r="P120" s="7"/>
      <c r="Q120" s="7"/>
      <c r="R120" s="7"/>
    </row>
    <row r="121" spans="1:18">
      <c r="A121" s="11">
        <f>'Sept 24'!A122</f>
        <v>0</v>
      </c>
      <c r="B121" s="11">
        <f>'Sept 24'!B122</f>
        <v>0</v>
      </c>
      <c r="C121" s="11">
        <f>'Sept 24'!C122</f>
        <v>0</v>
      </c>
      <c r="F121" s="11">
        <f t="shared" si="8"/>
        <v>0</v>
      </c>
      <c r="G121" s="7"/>
      <c r="H121" s="7"/>
      <c r="I121" s="7"/>
      <c r="L121" s="7"/>
      <c r="M121" s="7"/>
      <c r="O121" s="7"/>
      <c r="P121" s="7"/>
      <c r="Q121" s="7"/>
      <c r="R121" s="7"/>
    </row>
    <row r="122" spans="1:18">
      <c r="A122" s="11">
        <f>'Sept 24'!A123</f>
        <v>0</v>
      </c>
      <c r="B122" s="11">
        <f>'Sept 24'!B123</f>
        <v>0</v>
      </c>
      <c r="C122" s="11">
        <f>'Sept 24'!C123</f>
        <v>0</v>
      </c>
      <c r="F122" s="11">
        <f t="shared" si="8"/>
        <v>0</v>
      </c>
      <c r="G122" s="7"/>
      <c r="H122" s="7"/>
      <c r="I122" s="7"/>
      <c r="L122" s="7"/>
      <c r="M122" s="7"/>
      <c r="O122" s="7"/>
      <c r="P122" s="7"/>
      <c r="Q122" s="7"/>
      <c r="R122" s="7"/>
    </row>
    <row r="123" spans="1:18">
      <c r="A123" s="11">
        <f>'Sept 24'!A124</f>
        <v>0</v>
      </c>
      <c r="B123" s="11">
        <f>'Sept 24'!B124</f>
        <v>0</v>
      </c>
      <c r="C123" s="11">
        <f>'Sept 24'!C124</f>
        <v>0</v>
      </c>
      <c r="F123" s="11">
        <f t="shared" si="8"/>
        <v>0</v>
      </c>
      <c r="G123" s="7"/>
      <c r="H123" s="7"/>
      <c r="I123" s="7"/>
      <c r="L123" s="7"/>
      <c r="M123" s="7"/>
      <c r="O123" s="7"/>
      <c r="P123" s="7"/>
      <c r="Q123" s="7"/>
      <c r="R123" s="7"/>
    </row>
    <row r="124" spans="1:18">
      <c r="A124" s="11">
        <f>'Sept 24'!A125</f>
        <v>0</v>
      </c>
      <c r="B124" s="11">
        <f>'Sept 24'!B125</f>
        <v>0</v>
      </c>
      <c r="C124" s="11">
        <f>'Sept 24'!C125</f>
        <v>0</v>
      </c>
      <c r="F124" s="11">
        <f t="shared" si="8"/>
        <v>0</v>
      </c>
      <c r="G124" s="7"/>
      <c r="H124" s="7"/>
      <c r="I124" s="7"/>
      <c r="L124" s="7"/>
      <c r="M124" s="7"/>
      <c r="O124" s="7"/>
      <c r="P124" s="7"/>
      <c r="Q124" s="7"/>
      <c r="R124" s="7"/>
    </row>
    <row r="125" spans="1:18">
      <c r="A125" s="11">
        <f>'Sept 24'!A126</f>
        <v>0</v>
      </c>
      <c r="B125" s="11">
        <f>'Sept 24'!B126</f>
        <v>0</v>
      </c>
      <c r="C125" s="11">
        <f>'Sept 24'!C126</f>
        <v>0</v>
      </c>
      <c r="F125" s="11">
        <f t="shared" si="8"/>
        <v>0</v>
      </c>
      <c r="G125" s="7"/>
      <c r="H125" s="7"/>
      <c r="I125" s="7"/>
      <c r="L125" s="7"/>
      <c r="M125" s="7"/>
      <c r="O125" s="7"/>
      <c r="P125" s="7"/>
      <c r="Q125" s="7"/>
      <c r="R125" s="7"/>
    </row>
    <row r="126" spans="1:18">
      <c r="A126" s="11" t="str">
        <f>'Sept 24'!A127</f>
        <v>Spare50</v>
      </c>
      <c r="B126" s="11">
        <f>'Sept 24'!B127</f>
        <v>0</v>
      </c>
      <c r="C126" s="11">
        <f>'Sept 24'!C127</f>
        <v>0</v>
      </c>
      <c r="F126" s="11">
        <f t="shared" si="8"/>
        <v>0</v>
      </c>
      <c r="G126" s="7"/>
      <c r="H126" s="7"/>
      <c r="I126" s="7"/>
      <c r="L126" s="7"/>
      <c r="M126" s="7"/>
      <c r="O126" s="7"/>
      <c r="P126" s="7"/>
      <c r="Q126" s="7"/>
      <c r="R126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7"/>
  <sheetViews>
    <sheetView topLeftCell="A55" workbookViewId="0">
      <selection activeCell="D71" sqref="D7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2" t="s">
        <v>115</v>
      </c>
      <c r="B1" s="72"/>
      <c r="C1" s="72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>
        <v>5</v>
      </c>
      <c r="L13" s="31">
        <v>0</v>
      </c>
      <c r="M13" s="32">
        <f>K13-L13</f>
        <v>5</v>
      </c>
      <c r="N13" s="9"/>
      <c r="O13" s="32">
        <f>L13+N13</f>
        <v>0</v>
      </c>
      <c r="P13" s="48">
        <v>172</v>
      </c>
      <c r="Q13" s="49">
        <v>8</v>
      </c>
      <c r="R13" s="49">
        <v>17</v>
      </c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D14" s="10">
        <v>5</v>
      </c>
      <c r="E14" s="10">
        <v>1</v>
      </c>
      <c r="F14" s="11">
        <f t="shared" si="1"/>
        <v>4</v>
      </c>
      <c r="G14" s="10">
        <v>34</v>
      </c>
      <c r="J14" s="42">
        <v>12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D15" s="10">
        <v>5</v>
      </c>
      <c r="E15" s="10">
        <v>1</v>
      </c>
      <c r="F15" s="11">
        <f t="shared" si="1"/>
        <v>4</v>
      </c>
      <c r="G15" s="10">
        <v>31</v>
      </c>
      <c r="J15" s="42">
        <v>12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D16" s="10">
        <v>5</v>
      </c>
      <c r="E16" s="10">
        <v>2</v>
      </c>
      <c r="F16" s="11">
        <f t="shared" si="1"/>
        <v>3</v>
      </c>
      <c r="G16" s="10">
        <v>35</v>
      </c>
      <c r="J16" s="42">
        <v>12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D17" s="10">
        <v>5</v>
      </c>
      <c r="E17" s="10">
        <v>0</v>
      </c>
      <c r="F17" s="11">
        <f t="shared" si="1"/>
        <v>5</v>
      </c>
      <c r="G17" s="10">
        <v>27</v>
      </c>
      <c r="J17" s="42">
        <v>12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D18" s="10">
        <v>5</v>
      </c>
      <c r="E18" s="10">
        <v>4</v>
      </c>
      <c r="F18" s="11">
        <f t="shared" si="1"/>
        <v>1</v>
      </c>
      <c r="G18" s="10">
        <v>45</v>
      </c>
      <c r="J18" s="42">
        <v>12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D22" s="10">
        <v>5</v>
      </c>
      <c r="E22" s="10">
        <v>3</v>
      </c>
      <c r="F22" s="11">
        <f t="shared" ref="F22:F27" si="2">D22-E22</f>
        <v>2</v>
      </c>
      <c r="G22" s="10">
        <v>35</v>
      </c>
      <c r="J22" s="42">
        <v>12</v>
      </c>
      <c r="K22" s="9">
        <v>5</v>
      </c>
      <c r="L22" s="31">
        <v>5</v>
      </c>
      <c r="M22" s="32">
        <f>K22-L22</f>
        <v>0</v>
      </c>
      <c r="N22" s="9"/>
      <c r="O22" s="32">
        <v>7</v>
      </c>
      <c r="P22" s="48">
        <v>211</v>
      </c>
      <c r="Q22" s="49">
        <v>17</v>
      </c>
      <c r="R22" s="49">
        <v>8</v>
      </c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D23" s="10">
        <v>5</v>
      </c>
      <c r="E23" s="10">
        <v>4</v>
      </c>
      <c r="F23" s="11">
        <f t="shared" si="2"/>
        <v>1</v>
      </c>
      <c r="G23" s="10">
        <v>43</v>
      </c>
      <c r="J23" s="42">
        <v>12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D24" s="10">
        <v>5</v>
      </c>
      <c r="E24" s="10">
        <v>3</v>
      </c>
      <c r="F24" s="11">
        <f t="shared" si="2"/>
        <v>2</v>
      </c>
      <c r="G24" s="10">
        <v>43</v>
      </c>
      <c r="H24" s="10">
        <v>1</v>
      </c>
      <c r="J24" s="42">
        <v>12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D25" s="10">
        <v>5</v>
      </c>
      <c r="E25" s="10">
        <v>3</v>
      </c>
      <c r="F25" s="11">
        <f t="shared" si="2"/>
        <v>2</v>
      </c>
      <c r="G25" s="10">
        <v>40</v>
      </c>
      <c r="J25" s="42">
        <v>12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D26" s="10">
        <v>5</v>
      </c>
      <c r="E26" s="10">
        <v>4</v>
      </c>
      <c r="F26" s="11">
        <f t="shared" si="2"/>
        <v>1</v>
      </c>
      <c r="G26" s="10">
        <v>47</v>
      </c>
      <c r="J26" s="42">
        <v>12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D31" s="10">
        <v>5</v>
      </c>
      <c r="E31" s="10">
        <v>4</v>
      </c>
      <c r="F31" s="11">
        <f t="shared" ref="F31:F36" si="3">D31-E31</f>
        <v>1</v>
      </c>
      <c r="G31" s="10">
        <v>47</v>
      </c>
      <c r="J31" s="42">
        <v>12</v>
      </c>
      <c r="K31" s="9">
        <v>5</v>
      </c>
      <c r="L31" s="31">
        <v>4</v>
      </c>
      <c r="M31" s="32">
        <f>K31-L31</f>
        <v>1</v>
      </c>
      <c r="N31" s="9"/>
      <c r="O31" s="32">
        <v>6</v>
      </c>
      <c r="P31" s="48">
        <v>198</v>
      </c>
      <c r="Q31" s="49">
        <v>14</v>
      </c>
      <c r="R31" s="49">
        <v>11</v>
      </c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D32" s="10">
        <v>5</v>
      </c>
      <c r="E32" s="10">
        <v>2</v>
      </c>
      <c r="F32" s="11">
        <f t="shared" si="3"/>
        <v>3</v>
      </c>
      <c r="G32" s="10">
        <v>36</v>
      </c>
      <c r="J32" s="42">
        <v>12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D33" s="10">
        <v>5</v>
      </c>
      <c r="E33" s="10">
        <v>2</v>
      </c>
      <c r="F33" s="11">
        <f t="shared" si="3"/>
        <v>3</v>
      </c>
      <c r="G33" s="10">
        <v>30</v>
      </c>
      <c r="J33" s="42">
        <v>12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D34" s="10">
        <v>5</v>
      </c>
      <c r="E34" s="10">
        <v>2</v>
      </c>
      <c r="F34" s="11">
        <f t="shared" si="3"/>
        <v>3</v>
      </c>
      <c r="G34" s="10">
        <v>39</v>
      </c>
      <c r="J34" s="42">
        <v>12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D35" s="10">
        <v>5</v>
      </c>
      <c r="E35" s="10">
        <v>4</v>
      </c>
      <c r="F35" s="11">
        <f t="shared" si="3"/>
        <v>1</v>
      </c>
      <c r="G35" s="10">
        <v>46</v>
      </c>
      <c r="J35" s="42">
        <v>12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D40" s="10">
        <v>5</v>
      </c>
      <c r="E40" s="10">
        <v>3</v>
      </c>
      <c r="F40" s="11">
        <f t="shared" ref="F40:F45" si="4">D40-E40</f>
        <v>2</v>
      </c>
      <c r="G40" s="10">
        <v>37</v>
      </c>
      <c r="J40" s="42">
        <v>12</v>
      </c>
      <c r="K40" s="9">
        <v>5</v>
      </c>
      <c r="L40" s="31">
        <v>1</v>
      </c>
      <c r="M40" s="32">
        <f>K40-L40</f>
        <v>4</v>
      </c>
      <c r="N40" s="9"/>
      <c r="O40" s="32">
        <f>L40+N40</f>
        <v>1</v>
      </c>
      <c r="P40" s="48">
        <v>187</v>
      </c>
      <c r="Q40" s="49">
        <v>11</v>
      </c>
      <c r="R40" s="49">
        <v>14</v>
      </c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D43" s="10">
        <v>5</v>
      </c>
      <c r="E43" s="10">
        <v>3</v>
      </c>
      <c r="F43" s="11">
        <f t="shared" si="4"/>
        <v>2</v>
      </c>
      <c r="G43" s="10">
        <v>43</v>
      </c>
      <c r="J43" s="42">
        <v>12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D44" s="10">
        <v>5</v>
      </c>
      <c r="E44" s="10">
        <v>2</v>
      </c>
      <c r="F44" s="11">
        <f t="shared" si="4"/>
        <v>3</v>
      </c>
      <c r="G44" s="10">
        <v>37</v>
      </c>
      <c r="J44" s="42">
        <v>36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D58" s="10">
        <v>5</v>
      </c>
      <c r="E58" s="10">
        <v>2</v>
      </c>
      <c r="F58" s="11">
        <f t="shared" ref="F58:F63" si="6">D58-E58</f>
        <v>3</v>
      </c>
      <c r="G58" s="10">
        <v>33</v>
      </c>
      <c r="J58" s="42">
        <v>12</v>
      </c>
      <c r="K58" s="9">
        <v>5</v>
      </c>
      <c r="L58" s="31">
        <v>4</v>
      </c>
      <c r="M58" s="32">
        <f>K58-L58</f>
        <v>1</v>
      </c>
      <c r="N58" s="9"/>
      <c r="O58" s="32">
        <v>6</v>
      </c>
      <c r="P58" s="48">
        <v>201</v>
      </c>
      <c r="Q58" s="49">
        <v>16</v>
      </c>
      <c r="R58" s="49">
        <v>9</v>
      </c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D59" s="10">
        <v>5</v>
      </c>
      <c r="E59" s="10">
        <v>2</v>
      </c>
      <c r="F59" s="11">
        <f t="shared" si="6"/>
        <v>3</v>
      </c>
      <c r="G59" s="10">
        <v>35</v>
      </c>
      <c r="J59" s="42">
        <v>12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D60" s="10">
        <v>5</v>
      </c>
      <c r="E60" s="10">
        <v>4</v>
      </c>
      <c r="F60" s="11">
        <f t="shared" si="6"/>
        <v>1</v>
      </c>
      <c r="G60" s="10">
        <v>46</v>
      </c>
      <c r="J60" s="42">
        <v>12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D61" s="10">
        <v>5</v>
      </c>
      <c r="E61" s="10">
        <v>4</v>
      </c>
      <c r="F61" s="11">
        <f t="shared" si="6"/>
        <v>1</v>
      </c>
      <c r="G61" s="10">
        <v>41</v>
      </c>
      <c r="J61" s="42">
        <v>12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D62" s="10">
        <v>5</v>
      </c>
      <c r="E62" s="10">
        <v>4</v>
      </c>
      <c r="F62" s="11">
        <f t="shared" si="6"/>
        <v>1</v>
      </c>
      <c r="G62" s="10">
        <v>46</v>
      </c>
      <c r="J62" s="42">
        <v>12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9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9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D67" s="10">
        <v>5</v>
      </c>
      <c r="E67" s="10">
        <v>3</v>
      </c>
      <c r="F67" s="11">
        <f t="shared" ref="F67:F72" si="7">D67-E67</f>
        <v>2</v>
      </c>
      <c r="G67" s="10">
        <v>39</v>
      </c>
      <c r="J67" s="42">
        <v>12</v>
      </c>
      <c r="K67" s="9">
        <v>5</v>
      </c>
      <c r="L67" s="31">
        <v>1</v>
      </c>
      <c r="M67" s="32">
        <f>K67-L67</f>
        <v>4</v>
      </c>
      <c r="N67" s="9"/>
      <c r="O67" s="32">
        <f>L67+N67</f>
        <v>1</v>
      </c>
      <c r="P67" s="48">
        <v>167</v>
      </c>
      <c r="Q67" s="49">
        <v>9</v>
      </c>
      <c r="R67" s="49">
        <v>16</v>
      </c>
    </row>
    <row r="68" spans="1:19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D68" s="10">
        <v>5</v>
      </c>
      <c r="E68" s="10">
        <v>0</v>
      </c>
      <c r="F68" s="11">
        <f t="shared" si="7"/>
        <v>5</v>
      </c>
      <c r="G68" s="10">
        <v>21</v>
      </c>
      <c r="J68" s="42">
        <v>12</v>
      </c>
    </row>
    <row r="69" spans="1:19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D69" s="10">
        <v>5</v>
      </c>
      <c r="E69" s="10">
        <v>3</v>
      </c>
      <c r="F69" s="11">
        <f t="shared" si="7"/>
        <v>2</v>
      </c>
      <c r="G69" s="10">
        <v>39</v>
      </c>
      <c r="J69" s="42">
        <v>12</v>
      </c>
    </row>
    <row r="70" spans="1:19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D70" s="10">
        <v>5</v>
      </c>
      <c r="E70" s="10">
        <v>1</v>
      </c>
      <c r="F70" s="11">
        <f t="shared" si="7"/>
        <v>4</v>
      </c>
      <c r="G70" s="10">
        <v>32</v>
      </c>
      <c r="J70" s="42">
        <v>12</v>
      </c>
    </row>
    <row r="71" spans="1:19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D71" s="10">
        <v>5</v>
      </c>
      <c r="E71" s="10">
        <v>2</v>
      </c>
      <c r="F71" s="11">
        <f t="shared" si="7"/>
        <v>3</v>
      </c>
      <c r="G71" s="10">
        <v>36</v>
      </c>
      <c r="J71" s="42">
        <v>24</v>
      </c>
    </row>
    <row r="72" spans="1:19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9" ht="13.5" thickBot="1">
      <c r="K74" s="14"/>
      <c r="L74" s="34"/>
      <c r="M74" s="34"/>
      <c r="N74" s="14"/>
      <c r="O74" s="34"/>
      <c r="P74" s="45"/>
    </row>
    <row r="75" spans="1:19" ht="13.5" thickBot="1">
      <c r="A75" s="16"/>
      <c r="B75" s="17"/>
      <c r="C75" s="17"/>
      <c r="D75" s="15"/>
      <c r="E75" s="15"/>
      <c r="F75" s="17"/>
      <c r="G75" s="15"/>
      <c r="H75" s="15"/>
      <c r="I75" s="15"/>
      <c r="J75" s="43"/>
      <c r="K75" s="18"/>
      <c r="L75" s="28"/>
      <c r="M75" s="28"/>
      <c r="N75" s="18"/>
      <c r="O75" s="28"/>
      <c r="P75" s="46"/>
      <c r="Q75" s="40"/>
      <c r="R75" s="40"/>
      <c r="S75" s="18"/>
    </row>
    <row r="76" spans="1:19">
      <c r="A76" s="8" t="s">
        <v>11</v>
      </c>
      <c r="D76" s="7" t="s">
        <v>7</v>
      </c>
      <c r="E76" s="7" t="s">
        <v>5</v>
      </c>
      <c r="F76" s="8" t="s">
        <v>6</v>
      </c>
      <c r="G76" s="7" t="s">
        <v>9</v>
      </c>
      <c r="H76" s="7" t="s">
        <v>3</v>
      </c>
      <c r="I76" s="7">
        <v>8</v>
      </c>
    </row>
    <row r="78" spans="1:19">
      <c r="A78" s="11" t="str">
        <f>'Sept 24'!A78</f>
        <v>Geoff</v>
      </c>
      <c r="B78" s="11" t="str">
        <f>'Sept 24'!B78</f>
        <v>Smith</v>
      </c>
      <c r="C78" s="11">
        <f>'Sept 24'!C78</f>
        <v>0</v>
      </c>
      <c r="F78" s="11">
        <f>D78-E78</f>
        <v>0</v>
      </c>
    </row>
    <row r="79" spans="1:19">
      <c r="A79" s="11" t="str">
        <f>'Sept 24'!A79</f>
        <v>Kaelan</v>
      </c>
      <c r="B79" s="11" t="str">
        <f>'Sept 24'!B79</f>
        <v>Masse</v>
      </c>
      <c r="C79" s="11">
        <f>'Sept 24'!C79</f>
        <v>0</v>
      </c>
      <c r="F79" s="11">
        <f t="shared" ref="F79:F127" si="8">D79-E79</f>
        <v>0</v>
      </c>
    </row>
    <row r="80" spans="1:19">
      <c r="A80" s="11" t="str">
        <f>'Sept 24'!A80</f>
        <v>Fred</v>
      </c>
      <c r="B80" s="11" t="str">
        <f>'Sept 24'!B80</f>
        <v>Fairbairn</v>
      </c>
      <c r="C80" s="11" t="str">
        <f>'Sept 24'!C80</f>
        <v>Bastoni</v>
      </c>
      <c r="F80" s="11">
        <f t="shared" si="8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 t="str">
        <f>'Sept 24'!A81</f>
        <v>Nick</v>
      </c>
      <c r="B81" s="11" t="str">
        <f>'Sept 24'!B81</f>
        <v>Dirisio</v>
      </c>
      <c r="C81" s="11" t="str">
        <f>'Sept 24'!C81</f>
        <v>Bastoni</v>
      </c>
      <c r="D81" s="10">
        <v>5</v>
      </c>
      <c r="E81" s="10">
        <v>0</v>
      </c>
      <c r="F81" s="11">
        <f t="shared" si="8"/>
        <v>5</v>
      </c>
      <c r="G81" s="7">
        <v>27</v>
      </c>
      <c r="H81" s="7"/>
      <c r="I81" s="7"/>
      <c r="J81" s="42">
        <v>0</v>
      </c>
      <c r="L81" s="7"/>
      <c r="M81" s="7"/>
      <c r="O81" s="7"/>
      <c r="P81" s="7"/>
      <c r="Q81" s="7"/>
      <c r="R81" s="7"/>
    </row>
    <row r="82" spans="1:19">
      <c r="A82" s="11" t="str">
        <f>'Sept 24'!A82</f>
        <v xml:space="preserve">Mark </v>
      </c>
      <c r="B82" s="11" t="str">
        <f>'Sept 24'!B82</f>
        <v>Delisle</v>
      </c>
      <c r="C82" s="11" t="str">
        <f>'Sept 24'!C82</f>
        <v>F Wednesdays</v>
      </c>
      <c r="F82" s="11">
        <f t="shared" si="8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 t="str">
        <f>'Sept 24'!A83</f>
        <v>Eric</v>
      </c>
      <c r="B83" s="11" t="str">
        <f>'Sept 24'!B83</f>
        <v>Balsden</v>
      </c>
      <c r="C83" s="11" t="str">
        <f>'Sept 24'!C83</f>
        <v>Sportsman</v>
      </c>
      <c r="F83" s="11">
        <f t="shared" si="8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 t="str">
        <f>'Sept 24'!A84</f>
        <v>Rob</v>
      </c>
      <c r="B84" s="11" t="str">
        <f>'Sept 24'!B84</f>
        <v>Schussler</v>
      </c>
      <c r="C84" s="11" t="str">
        <f>'Sept 24'!C84</f>
        <v>Shark Bandits</v>
      </c>
      <c r="F84" s="11">
        <f t="shared" si="8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 t="str">
        <f>'Sept 24'!A85</f>
        <v>Jim</v>
      </c>
      <c r="B85" s="11" t="str">
        <f>'Sept 24'!B85</f>
        <v>Cogliati</v>
      </c>
      <c r="C85" s="11" t="str">
        <f>'Sept 24'!C85</f>
        <v>Shark Bandits</v>
      </c>
      <c r="F85" s="11">
        <f t="shared" si="8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 t="str">
        <f>'Sept 24'!A86</f>
        <v>Rob</v>
      </c>
      <c r="B86" s="11" t="str">
        <f>'Sept 24'!B86</f>
        <v>Liburdi</v>
      </c>
      <c r="C86" s="11" t="str">
        <f>'Sept 24'!C86</f>
        <v>F Wednesdays</v>
      </c>
      <c r="F86" s="11">
        <f t="shared" si="8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 t="str">
        <f>'Sept 24'!A87</f>
        <v>Dennis</v>
      </c>
      <c r="B87" s="11" t="str">
        <f>'Sept 24'!B87</f>
        <v>Farnham</v>
      </c>
      <c r="C87" s="11" t="s">
        <v>59</v>
      </c>
      <c r="D87" s="10">
        <v>5</v>
      </c>
      <c r="E87" s="10">
        <v>3</v>
      </c>
      <c r="F87" s="11">
        <f t="shared" si="8"/>
        <v>2</v>
      </c>
      <c r="G87" s="7">
        <v>43</v>
      </c>
      <c r="H87" s="7"/>
      <c r="I87" s="7"/>
      <c r="J87" s="42">
        <v>0</v>
      </c>
      <c r="L87" s="7"/>
      <c r="M87" s="7"/>
      <c r="O87" s="7"/>
      <c r="P87" s="7"/>
      <c r="Q87" s="7"/>
      <c r="R87" s="7"/>
    </row>
    <row r="88" spans="1:19">
      <c r="A88" s="11" t="str">
        <f>'Sept 24'!A88</f>
        <v>Joe</v>
      </c>
      <c r="B88" s="11" t="str">
        <f>'Sept 24'!B88</f>
        <v>Lizzi</v>
      </c>
      <c r="C88" s="11" t="str">
        <f>'Sept 24'!C88</f>
        <v>Broken Styx</v>
      </c>
      <c r="F88" s="11">
        <f t="shared" si="8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 t="str">
        <f>'Sept 24'!A89</f>
        <v>Gabby</v>
      </c>
      <c r="B89" s="11">
        <f>'Sept 24'!B89</f>
        <v>0</v>
      </c>
      <c r="C89" s="11" t="str">
        <f>'Sept 24'!C89</f>
        <v>Bastoni</v>
      </c>
      <c r="F89" s="11">
        <f t="shared" si="8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8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8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8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8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8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8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8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8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8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24'!A99</f>
        <v>0</v>
      </c>
      <c r="B99" s="11">
        <f>'Sept 24'!B99</f>
        <v>0</v>
      </c>
      <c r="C99" s="11">
        <f>'Sept 24'!C99</f>
        <v>0</v>
      </c>
      <c r="F99" s="11">
        <f t="shared" si="8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24'!A100</f>
        <v>0</v>
      </c>
      <c r="B100" s="11">
        <f>'Sept 24'!B100</f>
        <v>0</v>
      </c>
      <c r="C100" s="11">
        <f>'Sept 24'!C100</f>
        <v>0</v>
      </c>
      <c r="F100" s="11">
        <f t="shared" si="8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24'!A101</f>
        <v>0</v>
      </c>
      <c r="B101" s="11">
        <f>'Sept 24'!B101</f>
        <v>0</v>
      </c>
      <c r="C101" s="11">
        <f>'Sept 24'!C101</f>
        <v>0</v>
      </c>
      <c r="F101" s="11">
        <f t="shared" si="8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24'!A102</f>
        <v>0</v>
      </c>
      <c r="B102" s="11">
        <f>'Sept 24'!B102</f>
        <v>0</v>
      </c>
      <c r="C102" s="11">
        <f>'Sept 24'!C102</f>
        <v>0</v>
      </c>
      <c r="F102" s="11">
        <f t="shared" si="8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24'!A103</f>
        <v>0</v>
      </c>
      <c r="B103" s="11">
        <f>'Sept 24'!B103</f>
        <v>0</v>
      </c>
      <c r="C103" s="11">
        <f>'Sept 24'!C103</f>
        <v>0</v>
      </c>
      <c r="F103" s="11">
        <f t="shared" si="8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24'!A104</f>
        <v>0</v>
      </c>
      <c r="B104" s="11">
        <f>'Sept 24'!B104</f>
        <v>0</v>
      </c>
      <c r="C104" s="11">
        <f>'Sept 24'!C104</f>
        <v>0</v>
      </c>
      <c r="F104" s="11">
        <f t="shared" si="8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24'!A105</f>
        <v>0</v>
      </c>
      <c r="B105" s="11">
        <f>'Sept 24'!B105</f>
        <v>0</v>
      </c>
      <c r="C105" s="11">
        <f>'Sept 24'!C105</f>
        <v>0</v>
      </c>
      <c r="F105" s="11">
        <f t="shared" si="8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24'!A106</f>
        <v>0</v>
      </c>
      <c r="B106" s="11">
        <f>'Sept 24'!B106</f>
        <v>0</v>
      </c>
      <c r="C106" s="11">
        <f>'Sept 24'!C106</f>
        <v>0</v>
      </c>
      <c r="F106" s="11">
        <f t="shared" si="8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24'!A107</f>
        <v>0</v>
      </c>
      <c r="B107" s="11">
        <f>'Sept 24'!B107</f>
        <v>0</v>
      </c>
      <c r="C107" s="11">
        <f>'Sept 24'!C107</f>
        <v>0</v>
      </c>
      <c r="F107" s="11">
        <f t="shared" si="8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>
        <f>'Sept 24'!A108</f>
        <v>0</v>
      </c>
      <c r="B108" s="11">
        <f>'Sept 24'!B108</f>
        <v>0</v>
      </c>
      <c r="C108" s="11">
        <f>'Sept 24'!C108</f>
        <v>0</v>
      </c>
      <c r="F108" s="11">
        <f t="shared" si="8"/>
        <v>0</v>
      </c>
      <c r="G108" s="7"/>
      <c r="H108" s="7"/>
      <c r="I108" s="7"/>
      <c r="L108" s="7"/>
      <c r="M108" s="7"/>
      <c r="O108" s="7"/>
      <c r="P108" s="7"/>
      <c r="Q108" s="7"/>
      <c r="R108" s="7"/>
    </row>
    <row r="109" spans="1:18">
      <c r="A109" s="11">
        <f>'Sept 24'!A109</f>
        <v>0</v>
      </c>
      <c r="B109" s="11">
        <f>'Sept 24'!B109</f>
        <v>0</v>
      </c>
      <c r="C109" s="11">
        <f>'Sept 24'!C109</f>
        <v>0</v>
      </c>
      <c r="F109" s="11">
        <f t="shared" si="8"/>
        <v>0</v>
      </c>
      <c r="G109" s="7"/>
      <c r="H109" s="7"/>
      <c r="I109" s="7"/>
      <c r="L109" s="7"/>
      <c r="M109" s="7"/>
      <c r="O109" s="7"/>
      <c r="P109" s="7"/>
      <c r="Q109" s="7"/>
      <c r="R109" s="7"/>
    </row>
    <row r="110" spans="1:18">
      <c r="A110" s="11">
        <f>'Sept 24'!A110</f>
        <v>0</v>
      </c>
      <c r="B110" s="11">
        <f>'Sept 24'!B110</f>
        <v>0</v>
      </c>
      <c r="C110" s="11">
        <f>'Sept 24'!C110</f>
        <v>0</v>
      </c>
      <c r="F110" s="11">
        <f t="shared" si="8"/>
        <v>0</v>
      </c>
      <c r="G110" s="7"/>
      <c r="H110" s="7"/>
      <c r="I110" s="7"/>
      <c r="L110" s="7"/>
      <c r="M110" s="7"/>
      <c r="O110" s="7"/>
      <c r="P110" s="7"/>
      <c r="Q110" s="7"/>
      <c r="R110" s="7"/>
    </row>
    <row r="111" spans="1:18">
      <c r="A111" s="11">
        <f>'Sept 24'!A111</f>
        <v>0</v>
      </c>
      <c r="B111" s="11">
        <f>'Sept 24'!B111</f>
        <v>0</v>
      </c>
      <c r="C111" s="11">
        <f>'Sept 24'!C111</f>
        <v>0</v>
      </c>
      <c r="F111" s="11">
        <f t="shared" si="8"/>
        <v>0</v>
      </c>
      <c r="G111" s="7"/>
      <c r="H111" s="7"/>
      <c r="I111" s="7"/>
      <c r="L111" s="7"/>
      <c r="M111" s="7"/>
      <c r="O111" s="7"/>
      <c r="P111" s="7"/>
      <c r="Q111" s="7"/>
      <c r="R111" s="7"/>
    </row>
    <row r="112" spans="1:18">
      <c r="A112" s="11">
        <f>'Sept 24'!A112</f>
        <v>0</v>
      </c>
      <c r="B112" s="11">
        <f>'Sept 24'!B112</f>
        <v>0</v>
      </c>
      <c r="C112" s="11">
        <f>'Sept 24'!C112</f>
        <v>0</v>
      </c>
      <c r="F112" s="11">
        <f t="shared" si="8"/>
        <v>0</v>
      </c>
      <c r="G112" s="7"/>
      <c r="H112" s="7"/>
      <c r="I112" s="7"/>
      <c r="L112" s="7"/>
      <c r="M112" s="7"/>
      <c r="O112" s="7"/>
      <c r="P112" s="7"/>
      <c r="Q112" s="7"/>
      <c r="R112" s="7"/>
    </row>
    <row r="113" spans="1:18">
      <c r="A113" s="11">
        <f>'Sept 24'!A113</f>
        <v>0</v>
      </c>
      <c r="B113" s="11">
        <f>'Sept 24'!B113</f>
        <v>0</v>
      </c>
      <c r="C113" s="11">
        <f>'Sept 24'!C113</f>
        <v>0</v>
      </c>
      <c r="F113" s="11">
        <f t="shared" si="8"/>
        <v>0</v>
      </c>
      <c r="G113" s="7"/>
      <c r="H113" s="7"/>
      <c r="I113" s="7"/>
      <c r="L113" s="7"/>
      <c r="M113" s="7"/>
      <c r="O113" s="7"/>
      <c r="P113" s="7"/>
      <c r="Q113" s="7"/>
      <c r="R113" s="7"/>
    </row>
    <row r="114" spans="1:18">
      <c r="A114" s="11">
        <f>'Sept 24'!A114</f>
        <v>0</v>
      </c>
      <c r="B114" s="11">
        <f>'Sept 24'!B114</f>
        <v>0</v>
      </c>
      <c r="C114" s="11">
        <f>'Sept 24'!C114</f>
        <v>0</v>
      </c>
      <c r="F114" s="11">
        <f t="shared" si="8"/>
        <v>0</v>
      </c>
      <c r="G114" s="7"/>
      <c r="H114" s="7"/>
      <c r="I114" s="7"/>
      <c r="L114" s="7"/>
      <c r="M114" s="7"/>
      <c r="O114" s="7"/>
      <c r="P114" s="7"/>
      <c r="Q114" s="7"/>
      <c r="R114" s="7"/>
    </row>
    <row r="115" spans="1:18">
      <c r="A115" s="11">
        <f>'Sept 24'!A115</f>
        <v>0</v>
      </c>
      <c r="B115" s="11">
        <f>'Sept 24'!B115</f>
        <v>0</v>
      </c>
      <c r="C115" s="11">
        <f>'Sept 24'!C115</f>
        <v>0</v>
      </c>
      <c r="F115" s="11">
        <f t="shared" si="8"/>
        <v>0</v>
      </c>
      <c r="G115" s="7"/>
      <c r="H115" s="7"/>
      <c r="I115" s="7"/>
      <c r="L115" s="7"/>
      <c r="M115" s="7"/>
      <c r="O115" s="7"/>
      <c r="P115" s="7"/>
      <c r="Q115" s="7"/>
      <c r="R115" s="7"/>
    </row>
    <row r="116" spans="1:18">
      <c r="A116" s="11">
        <f>'Sept 24'!A116</f>
        <v>0</v>
      </c>
      <c r="B116" s="11">
        <f>'Sept 24'!B116</f>
        <v>0</v>
      </c>
      <c r="C116" s="11">
        <f>'Sept 24'!C116</f>
        <v>0</v>
      </c>
      <c r="F116" s="11">
        <f t="shared" si="8"/>
        <v>0</v>
      </c>
      <c r="G116" s="7"/>
      <c r="H116" s="7"/>
      <c r="I116" s="7"/>
      <c r="L116" s="7"/>
      <c r="M116" s="7"/>
      <c r="O116" s="7"/>
      <c r="P116" s="7"/>
      <c r="Q116" s="7"/>
      <c r="R116" s="7"/>
    </row>
    <row r="117" spans="1:18">
      <c r="A117" s="11">
        <f>'Sept 24'!A117</f>
        <v>0</v>
      </c>
      <c r="B117" s="11">
        <f>'Sept 24'!B117</f>
        <v>0</v>
      </c>
      <c r="C117" s="11">
        <f>'Sept 24'!C117</f>
        <v>0</v>
      </c>
      <c r="F117" s="11">
        <f t="shared" si="8"/>
        <v>0</v>
      </c>
      <c r="G117" s="7"/>
      <c r="H117" s="7"/>
      <c r="I117" s="7"/>
      <c r="L117" s="7"/>
      <c r="M117" s="7"/>
      <c r="O117" s="7"/>
      <c r="P117" s="7"/>
      <c r="Q117" s="7"/>
      <c r="R117" s="7"/>
    </row>
    <row r="118" spans="1:18">
      <c r="A118" s="11">
        <f>'Sept 24'!A118</f>
        <v>0</v>
      </c>
      <c r="B118" s="11">
        <f>'Sept 24'!B118</f>
        <v>0</v>
      </c>
      <c r="C118" s="11">
        <f>'Sept 24'!C118</f>
        <v>0</v>
      </c>
      <c r="F118" s="11">
        <f t="shared" si="8"/>
        <v>0</v>
      </c>
      <c r="G118" s="7"/>
      <c r="H118" s="7"/>
      <c r="I118" s="7"/>
      <c r="L118" s="7"/>
      <c r="M118" s="7"/>
      <c r="O118" s="7"/>
      <c r="P118" s="7"/>
      <c r="Q118" s="7"/>
      <c r="R118" s="7"/>
    </row>
    <row r="119" spans="1:18">
      <c r="A119" s="11">
        <f>'Sept 24'!A119</f>
        <v>0</v>
      </c>
      <c r="B119" s="11">
        <f>'Sept 24'!B119</f>
        <v>0</v>
      </c>
      <c r="C119" s="11">
        <f>'Sept 24'!C119</f>
        <v>0</v>
      </c>
      <c r="F119" s="11">
        <f t="shared" si="8"/>
        <v>0</v>
      </c>
      <c r="G119" s="7"/>
      <c r="H119" s="7"/>
      <c r="I119" s="7"/>
      <c r="L119" s="7"/>
      <c r="M119" s="7"/>
      <c r="O119" s="7"/>
      <c r="P119" s="7"/>
      <c r="Q119" s="7"/>
      <c r="R119" s="7"/>
    </row>
    <row r="120" spans="1:18">
      <c r="A120" s="11">
        <f>'Sept 24'!A120</f>
        <v>0</v>
      </c>
      <c r="B120" s="11">
        <f>'Sept 24'!B120</f>
        <v>0</v>
      </c>
      <c r="C120" s="11">
        <f>'Sept 24'!C120</f>
        <v>0</v>
      </c>
      <c r="F120" s="11">
        <f t="shared" si="8"/>
        <v>0</v>
      </c>
      <c r="G120" s="7"/>
      <c r="H120" s="7"/>
      <c r="I120" s="7"/>
      <c r="L120" s="7"/>
      <c r="M120" s="7"/>
      <c r="O120" s="7"/>
      <c r="P120" s="7"/>
      <c r="Q120" s="7"/>
      <c r="R120" s="7"/>
    </row>
    <row r="121" spans="1:18">
      <c r="A121" s="11">
        <f>'Sept 24'!A121</f>
        <v>0</v>
      </c>
      <c r="B121" s="11">
        <f>'Sept 24'!B121</f>
        <v>0</v>
      </c>
      <c r="C121" s="11">
        <f>'Sept 24'!C121</f>
        <v>0</v>
      </c>
      <c r="F121" s="11">
        <f t="shared" si="8"/>
        <v>0</v>
      </c>
      <c r="G121" s="7"/>
      <c r="H121" s="7"/>
      <c r="I121" s="7"/>
      <c r="L121" s="7"/>
      <c r="M121" s="7"/>
      <c r="O121" s="7"/>
      <c r="P121" s="7"/>
      <c r="Q121" s="7"/>
      <c r="R121" s="7"/>
    </row>
    <row r="122" spans="1:18">
      <c r="A122" s="11">
        <f>'Sept 24'!A122</f>
        <v>0</v>
      </c>
      <c r="B122" s="11">
        <f>'Sept 24'!B122</f>
        <v>0</v>
      </c>
      <c r="C122" s="11">
        <f>'Sept 24'!C122</f>
        <v>0</v>
      </c>
      <c r="F122" s="11">
        <f t="shared" si="8"/>
        <v>0</v>
      </c>
      <c r="G122" s="7"/>
      <c r="H122" s="7"/>
      <c r="I122" s="7"/>
      <c r="L122" s="7"/>
      <c r="M122" s="7"/>
      <c r="O122" s="7"/>
      <c r="P122" s="7"/>
      <c r="Q122" s="7"/>
      <c r="R122" s="7"/>
    </row>
    <row r="123" spans="1:18">
      <c r="A123" s="11">
        <f>'Sept 24'!A123</f>
        <v>0</v>
      </c>
      <c r="B123" s="11">
        <f>'Sept 24'!B123</f>
        <v>0</v>
      </c>
      <c r="C123" s="11">
        <f>'Sept 24'!C123</f>
        <v>0</v>
      </c>
      <c r="F123" s="11">
        <f t="shared" si="8"/>
        <v>0</v>
      </c>
      <c r="G123" s="7"/>
      <c r="H123" s="7"/>
      <c r="I123" s="7"/>
      <c r="L123" s="7"/>
      <c r="M123" s="7"/>
      <c r="O123" s="7"/>
      <c r="P123" s="7"/>
      <c r="Q123" s="7"/>
      <c r="R123" s="7"/>
    </row>
    <row r="124" spans="1:18">
      <c r="A124" s="11">
        <f>'Sept 24'!A124</f>
        <v>0</v>
      </c>
      <c r="B124" s="11">
        <f>'Sept 24'!B124</f>
        <v>0</v>
      </c>
      <c r="C124" s="11">
        <f>'Sept 24'!C124</f>
        <v>0</v>
      </c>
      <c r="F124" s="11">
        <f t="shared" si="8"/>
        <v>0</v>
      </c>
      <c r="G124" s="7"/>
      <c r="H124" s="7"/>
      <c r="I124" s="7"/>
      <c r="L124" s="7"/>
      <c r="M124" s="7"/>
      <c r="O124" s="7"/>
      <c r="P124" s="7"/>
      <c r="Q124" s="7"/>
      <c r="R124" s="7"/>
    </row>
    <row r="125" spans="1:18">
      <c r="A125" s="11">
        <f>'Sept 24'!A125</f>
        <v>0</v>
      </c>
      <c r="B125" s="11">
        <f>'Sept 24'!B125</f>
        <v>0</v>
      </c>
      <c r="C125" s="11">
        <f>'Sept 24'!C125</f>
        <v>0</v>
      </c>
      <c r="F125" s="11">
        <f t="shared" si="8"/>
        <v>0</v>
      </c>
      <c r="G125" s="7"/>
      <c r="H125" s="7"/>
      <c r="I125" s="7"/>
      <c r="L125" s="7"/>
      <c r="M125" s="7"/>
      <c r="O125" s="7"/>
      <c r="P125" s="7"/>
      <c r="Q125" s="7"/>
      <c r="R125" s="7"/>
    </row>
    <row r="126" spans="1:18">
      <c r="A126" s="11">
        <f>'Sept 24'!A126</f>
        <v>0</v>
      </c>
      <c r="B126" s="11">
        <f>'Sept 24'!B126</f>
        <v>0</v>
      </c>
      <c r="C126" s="11">
        <f>'Sept 24'!C126</f>
        <v>0</v>
      </c>
      <c r="F126" s="11">
        <f t="shared" si="8"/>
        <v>0</v>
      </c>
      <c r="G126" s="7"/>
      <c r="H126" s="7"/>
      <c r="I126" s="7"/>
      <c r="L126" s="7"/>
      <c r="M126" s="7"/>
      <c r="O126" s="7"/>
      <c r="P126" s="7"/>
      <c r="Q126" s="7"/>
      <c r="R126" s="7"/>
    </row>
    <row r="127" spans="1:18">
      <c r="A127" s="11" t="str">
        <f>'Sept 24'!A127</f>
        <v>Spare50</v>
      </c>
      <c r="B127" s="11">
        <f>'Sept 24'!B127</f>
        <v>0</v>
      </c>
      <c r="C127" s="11">
        <f>'Sept 24'!C127</f>
        <v>0</v>
      </c>
      <c r="F127" s="11">
        <f t="shared" si="8"/>
        <v>0</v>
      </c>
      <c r="G127" s="7"/>
      <c r="H127" s="7"/>
      <c r="I127" s="7"/>
      <c r="L127" s="7"/>
      <c r="M127" s="7"/>
      <c r="O127" s="7"/>
      <c r="P127" s="7"/>
      <c r="Q127" s="7"/>
      <c r="R127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7"/>
  <sheetViews>
    <sheetView topLeftCell="A55" workbookViewId="0">
      <selection activeCell="K84" sqref="K84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2" t="s">
        <v>115</v>
      </c>
      <c r="B1" s="72"/>
      <c r="C1" s="72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D4" s="10">
        <v>5</v>
      </c>
      <c r="E4" s="10">
        <v>4</v>
      </c>
      <c r="F4" s="11">
        <f t="shared" ref="F4:F9" si="0">D4-E4</f>
        <v>1</v>
      </c>
      <c r="G4" s="10">
        <v>45</v>
      </c>
      <c r="J4" s="42">
        <v>12</v>
      </c>
      <c r="K4" s="9">
        <v>5</v>
      </c>
      <c r="L4" s="31">
        <v>2</v>
      </c>
      <c r="M4" s="32">
        <f>K4-L4</f>
        <v>3</v>
      </c>
      <c r="N4" s="9"/>
      <c r="O4" s="32">
        <v>4</v>
      </c>
      <c r="P4" s="48">
        <v>200</v>
      </c>
      <c r="Q4" s="49">
        <v>15</v>
      </c>
      <c r="R4" s="49">
        <v>10</v>
      </c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D5" s="10">
        <v>5</v>
      </c>
      <c r="E5" s="10">
        <v>4</v>
      </c>
      <c r="F5" s="11">
        <f t="shared" si="0"/>
        <v>1</v>
      </c>
      <c r="G5" s="10">
        <v>47</v>
      </c>
      <c r="J5" s="42">
        <v>12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D6" s="10">
        <v>5</v>
      </c>
      <c r="E6" s="10">
        <v>3</v>
      </c>
      <c r="F6" s="11">
        <f t="shared" si="0"/>
        <v>2</v>
      </c>
      <c r="G6" s="10">
        <v>38</v>
      </c>
      <c r="J6" s="42">
        <v>12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D7" s="10">
        <v>5</v>
      </c>
      <c r="E7" s="10">
        <v>3</v>
      </c>
      <c r="F7" s="11">
        <f t="shared" si="0"/>
        <v>2</v>
      </c>
      <c r="G7" s="10">
        <v>38</v>
      </c>
      <c r="J7" s="42">
        <v>12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D8" s="10">
        <v>5</v>
      </c>
      <c r="E8" s="10">
        <v>1</v>
      </c>
      <c r="F8" s="11">
        <f t="shared" si="0"/>
        <v>4</v>
      </c>
      <c r="G8" s="10">
        <v>32</v>
      </c>
      <c r="J8" s="42">
        <v>12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>
        <v>5</v>
      </c>
      <c r="L13" s="31">
        <v>2</v>
      </c>
      <c r="M13" s="32">
        <f>K13-L13</f>
        <v>3</v>
      </c>
      <c r="N13" s="9"/>
      <c r="O13" s="32">
        <v>4</v>
      </c>
      <c r="P13" s="48">
        <v>201</v>
      </c>
      <c r="Q13" s="49">
        <v>14</v>
      </c>
      <c r="R13" s="49">
        <v>11</v>
      </c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D14" s="10">
        <v>5</v>
      </c>
      <c r="E14" s="10">
        <v>2</v>
      </c>
      <c r="F14" s="11">
        <f t="shared" si="1"/>
        <v>3</v>
      </c>
      <c r="G14" s="10">
        <v>36</v>
      </c>
      <c r="J14" s="42">
        <v>12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D16" s="10">
        <v>5</v>
      </c>
      <c r="E16" s="10">
        <v>3</v>
      </c>
      <c r="F16" s="11">
        <f t="shared" si="1"/>
        <v>2</v>
      </c>
      <c r="G16" s="10">
        <v>39</v>
      </c>
      <c r="J16" s="42">
        <v>12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D17" s="10">
        <v>5</v>
      </c>
      <c r="E17" s="10">
        <v>3</v>
      </c>
      <c r="F17" s="11">
        <f t="shared" si="1"/>
        <v>2</v>
      </c>
      <c r="G17" s="10">
        <v>42</v>
      </c>
      <c r="J17" s="42">
        <v>12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D22" s="10">
        <v>5</v>
      </c>
      <c r="E22" s="10">
        <v>2</v>
      </c>
      <c r="F22" s="11">
        <f t="shared" ref="F22:F27" si="2">D22-E22</f>
        <v>3</v>
      </c>
      <c r="G22" s="10">
        <v>36</v>
      </c>
      <c r="H22" s="10">
        <v>1</v>
      </c>
      <c r="J22" s="42">
        <v>12</v>
      </c>
      <c r="K22" s="9">
        <v>5</v>
      </c>
      <c r="L22" s="31">
        <v>4</v>
      </c>
      <c r="M22" s="32">
        <f>K22-L22</f>
        <v>1</v>
      </c>
      <c r="N22" s="9"/>
      <c r="O22" s="32">
        <v>6</v>
      </c>
      <c r="P22" s="48">
        <v>206</v>
      </c>
      <c r="Q22" s="49">
        <v>16</v>
      </c>
      <c r="R22" s="49">
        <v>9</v>
      </c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D24" s="10">
        <v>5</v>
      </c>
      <c r="E24" s="10">
        <v>3</v>
      </c>
      <c r="F24" s="11">
        <f t="shared" si="2"/>
        <v>2</v>
      </c>
      <c r="G24" s="10">
        <v>40</v>
      </c>
      <c r="J24" s="42">
        <v>12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D25" s="10">
        <v>5</v>
      </c>
      <c r="E25" s="10">
        <v>1</v>
      </c>
      <c r="F25" s="11">
        <f t="shared" si="2"/>
        <v>4</v>
      </c>
      <c r="G25" s="10">
        <v>42</v>
      </c>
      <c r="J25" s="42">
        <v>12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D26" s="10">
        <v>5</v>
      </c>
      <c r="E26" s="10">
        <v>4</v>
      </c>
      <c r="F26" s="11">
        <f t="shared" si="2"/>
        <v>1</v>
      </c>
      <c r="G26" s="10">
        <v>47</v>
      </c>
      <c r="J26" s="42">
        <v>12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D31" s="10">
        <v>5</v>
      </c>
      <c r="E31" s="10">
        <v>2</v>
      </c>
      <c r="F31" s="11">
        <f t="shared" ref="F31:F36" si="3">D31-E31</f>
        <v>3</v>
      </c>
      <c r="G31" s="10">
        <v>29</v>
      </c>
      <c r="J31" s="42">
        <v>12</v>
      </c>
      <c r="K31" s="9">
        <v>5</v>
      </c>
      <c r="L31" s="31">
        <v>3</v>
      </c>
      <c r="M31" s="32">
        <f>K31-L31</f>
        <v>2</v>
      </c>
      <c r="N31" s="9"/>
      <c r="O31" s="32">
        <f>L31+N31</f>
        <v>3</v>
      </c>
      <c r="P31" s="48">
        <v>179</v>
      </c>
      <c r="Q31" s="49">
        <v>10</v>
      </c>
      <c r="R31" s="49">
        <v>15</v>
      </c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D32" s="10">
        <v>5</v>
      </c>
      <c r="E32" s="10">
        <v>1</v>
      </c>
      <c r="F32" s="11">
        <f t="shared" si="3"/>
        <v>4</v>
      </c>
      <c r="G32" s="10">
        <v>34</v>
      </c>
      <c r="J32" s="42">
        <v>12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  <c r="J33" s="42">
        <v>12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D34" s="10">
        <v>5</v>
      </c>
      <c r="E34" s="10">
        <v>2</v>
      </c>
      <c r="F34" s="11">
        <f t="shared" si="3"/>
        <v>3</v>
      </c>
      <c r="G34" s="10">
        <v>36</v>
      </c>
      <c r="J34" s="42">
        <v>12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D35" s="10">
        <v>5</v>
      </c>
      <c r="E35" s="10">
        <v>2</v>
      </c>
      <c r="F35" s="11">
        <f t="shared" si="3"/>
        <v>3</v>
      </c>
      <c r="G35" s="10">
        <v>39</v>
      </c>
      <c r="J35" s="42">
        <v>12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D40" s="10">
        <v>5</v>
      </c>
      <c r="E40" s="10">
        <v>2</v>
      </c>
      <c r="F40" s="11">
        <f t="shared" ref="F40:F45" si="4">D40-E40</f>
        <v>3</v>
      </c>
      <c r="G40" s="10">
        <v>29</v>
      </c>
      <c r="J40" s="58">
        <v>12</v>
      </c>
      <c r="K40" s="9">
        <v>5</v>
      </c>
      <c r="L40" s="31">
        <v>1</v>
      </c>
      <c r="M40" s="32">
        <f>K40-L40</f>
        <v>4</v>
      </c>
      <c r="N40" s="9"/>
      <c r="O40" s="32">
        <f>L40+N40</f>
        <v>1</v>
      </c>
      <c r="P40" s="48">
        <v>153</v>
      </c>
      <c r="Q40" s="49">
        <v>9</v>
      </c>
      <c r="R40" s="49">
        <v>16</v>
      </c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D41" s="10">
        <v>5</v>
      </c>
      <c r="E41" s="10">
        <v>1</v>
      </c>
      <c r="F41" s="11">
        <f t="shared" si="4"/>
        <v>4</v>
      </c>
      <c r="G41" s="10">
        <v>25</v>
      </c>
      <c r="J41" s="58">
        <v>12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D42" s="10">
        <v>5</v>
      </c>
      <c r="E42" s="10">
        <v>2</v>
      </c>
      <c r="F42" s="11">
        <f t="shared" si="4"/>
        <v>3</v>
      </c>
      <c r="G42" s="10">
        <v>37</v>
      </c>
      <c r="J42" s="58">
        <v>12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D43" s="10">
        <v>5</v>
      </c>
      <c r="E43" s="10">
        <v>2</v>
      </c>
      <c r="F43" s="11">
        <f t="shared" si="4"/>
        <v>3</v>
      </c>
      <c r="G43" s="10">
        <v>29</v>
      </c>
      <c r="J43" s="41">
        <v>12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D44" s="10">
        <v>5</v>
      </c>
      <c r="E44" s="10">
        <v>2</v>
      </c>
      <c r="F44" s="11">
        <f t="shared" si="4"/>
        <v>3</v>
      </c>
      <c r="G44" s="10">
        <v>33</v>
      </c>
      <c r="J44" s="58">
        <v>12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D49" s="10">
        <v>5</v>
      </c>
      <c r="E49" s="10">
        <v>2</v>
      </c>
      <c r="F49" s="11">
        <f t="shared" ref="F49:F54" si="5">D49-E49</f>
        <v>3</v>
      </c>
      <c r="G49" s="10">
        <v>37</v>
      </c>
      <c r="J49" s="42">
        <v>24</v>
      </c>
      <c r="K49" s="9">
        <v>5</v>
      </c>
      <c r="L49" s="31">
        <v>1</v>
      </c>
      <c r="M49" s="32">
        <f>K49-L49</f>
        <v>4</v>
      </c>
      <c r="N49" s="9"/>
      <c r="O49" s="32">
        <v>2</v>
      </c>
      <c r="P49" s="48">
        <v>177</v>
      </c>
      <c r="Q49" s="49">
        <v>10</v>
      </c>
      <c r="R49" s="49">
        <v>15</v>
      </c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D50" s="10">
        <v>5</v>
      </c>
      <c r="E50" s="10">
        <v>3</v>
      </c>
      <c r="F50" s="11">
        <f t="shared" si="5"/>
        <v>2</v>
      </c>
      <c r="G50" s="10">
        <v>41</v>
      </c>
      <c r="J50" s="42">
        <v>12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D53" s="10">
        <v>5</v>
      </c>
      <c r="E53" s="10">
        <v>3</v>
      </c>
      <c r="F53" s="11">
        <f t="shared" si="5"/>
        <v>2</v>
      </c>
      <c r="G53" s="10">
        <v>41</v>
      </c>
      <c r="J53" s="42">
        <v>12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D54" s="10">
        <v>5</v>
      </c>
      <c r="E54" s="10">
        <v>1</v>
      </c>
      <c r="F54" s="11">
        <f t="shared" si="5"/>
        <v>4</v>
      </c>
      <c r="G54" s="10">
        <v>28</v>
      </c>
      <c r="J54" s="42">
        <v>12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D58" s="10">
        <v>5</v>
      </c>
      <c r="E58" s="10">
        <v>3</v>
      </c>
      <c r="F58" s="11">
        <f t="shared" ref="F58:F63" si="6">D58-E58</f>
        <v>2</v>
      </c>
      <c r="G58" s="10">
        <v>42</v>
      </c>
      <c r="J58" s="42">
        <v>24</v>
      </c>
      <c r="K58" s="9">
        <v>5</v>
      </c>
      <c r="L58" s="31">
        <v>4</v>
      </c>
      <c r="M58" s="32">
        <f>K58-L58</f>
        <v>1</v>
      </c>
      <c r="N58" s="9"/>
      <c r="O58" s="32">
        <v>5</v>
      </c>
      <c r="P58" s="48">
        <v>203</v>
      </c>
      <c r="Q58" s="49">
        <v>15</v>
      </c>
      <c r="R58" s="49">
        <v>10</v>
      </c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D60" s="10">
        <v>5</v>
      </c>
      <c r="E60" s="10">
        <v>4</v>
      </c>
      <c r="F60" s="11">
        <f t="shared" si="6"/>
        <v>1</v>
      </c>
      <c r="G60" s="10">
        <v>44</v>
      </c>
      <c r="J60" s="42">
        <v>12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D61" s="10">
        <v>5</v>
      </c>
      <c r="E61" s="10">
        <v>3</v>
      </c>
      <c r="F61" s="11">
        <f t="shared" si="6"/>
        <v>2</v>
      </c>
      <c r="G61" s="10">
        <v>38</v>
      </c>
      <c r="J61" s="42">
        <v>12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D62" s="10">
        <v>5</v>
      </c>
      <c r="E62" s="10">
        <v>1</v>
      </c>
      <c r="F62" s="11">
        <f t="shared" si="6"/>
        <v>4</v>
      </c>
      <c r="G62" s="10">
        <v>33</v>
      </c>
      <c r="J62" s="42">
        <v>12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9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9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>
        <v>5</v>
      </c>
      <c r="L67" s="31">
        <v>3</v>
      </c>
      <c r="M67" s="32">
        <f>K67-L67</f>
        <v>2</v>
      </c>
      <c r="N67" s="9"/>
      <c r="O67" s="32">
        <f>L67+N67</f>
        <v>3</v>
      </c>
      <c r="P67" s="48">
        <v>180</v>
      </c>
      <c r="Q67" s="49">
        <v>11</v>
      </c>
      <c r="R67" s="49">
        <v>14</v>
      </c>
    </row>
    <row r="68" spans="1:19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D68" s="10">
        <v>5</v>
      </c>
      <c r="E68" s="10">
        <v>0</v>
      </c>
      <c r="F68" s="11">
        <f t="shared" si="7"/>
        <v>5</v>
      </c>
      <c r="G68" s="10">
        <v>26</v>
      </c>
      <c r="J68" s="42">
        <v>12</v>
      </c>
    </row>
    <row r="69" spans="1:19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D69" s="10">
        <v>5</v>
      </c>
      <c r="E69" s="10">
        <v>3</v>
      </c>
      <c r="F69" s="11">
        <f t="shared" si="7"/>
        <v>2</v>
      </c>
      <c r="G69" s="10">
        <v>39</v>
      </c>
      <c r="J69" s="42">
        <v>12</v>
      </c>
    </row>
    <row r="70" spans="1:19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D70" s="10">
        <v>5</v>
      </c>
      <c r="E70" s="10">
        <v>2</v>
      </c>
      <c r="F70" s="11">
        <f t="shared" si="7"/>
        <v>3</v>
      </c>
      <c r="G70" s="10">
        <v>37</v>
      </c>
      <c r="J70" s="42">
        <v>12</v>
      </c>
    </row>
    <row r="71" spans="1:19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D71" s="10">
        <v>5</v>
      </c>
      <c r="E71" s="10">
        <v>3</v>
      </c>
      <c r="F71" s="11">
        <f t="shared" si="7"/>
        <v>2</v>
      </c>
      <c r="G71" s="10">
        <v>41</v>
      </c>
      <c r="J71" s="42">
        <v>0</v>
      </c>
    </row>
    <row r="72" spans="1:19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D72" s="10">
        <v>5</v>
      </c>
      <c r="E72" s="10">
        <v>3</v>
      </c>
      <c r="F72" s="11">
        <f t="shared" si="7"/>
        <v>2</v>
      </c>
      <c r="G72" s="10">
        <v>37</v>
      </c>
      <c r="J72" s="42">
        <v>0</v>
      </c>
    </row>
    <row r="74" spans="1:19" ht="13.5" thickBot="1">
      <c r="K74" s="14"/>
      <c r="L74" s="34"/>
      <c r="M74" s="34"/>
      <c r="N74" s="14"/>
      <c r="O74" s="34"/>
      <c r="P74" s="45"/>
    </row>
    <row r="75" spans="1:19" ht="13.5" thickBot="1">
      <c r="A75" s="16"/>
      <c r="B75" s="17"/>
      <c r="C75" s="17"/>
      <c r="D75" s="15"/>
      <c r="E75" s="15"/>
      <c r="F75" s="17"/>
      <c r="G75" s="15"/>
      <c r="H75" s="15"/>
      <c r="I75" s="15"/>
      <c r="J75" s="43"/>
      <c r="K75" s="18"/>
      <c r="L75" s="28"/>
      <c r="M75" s="28"/>
      <c r="N75" s="18"/>
      <c r="O75" s="28"/>
      <c r="P75" s="46"/>
      <c r="Q75" s="40"/>
      <c r="R75" s="40"/>
      <c r="S75" s="18"/>
    </row>
    <row r="76" spans="1:19">
      <c r="A76" s="8" t="s">
        <v>11</v>
      </c>
      <c r="D76" s="7" t="s">
        <v>7</v>
      </c>
      <c r="E76" s="7" t="s">
        <v>5</v>
      </c>
      <c r="F76" s="8" t="s">
        <v>6</v>
      </c>
      <c r="G76" s="7" t="s">
        <v>9</v>
      </c>
      <c r="H76" s="7" t="s">
        <v>3</v>
      </c>
      <c r="I76" s="7">
        <v>8</v>
      </c>
    </row>
    <row r="78" spans="1:19">
      <c r="A78" s="11" t="str">
        <f>'Sept 24'!A78</f>
        <v>Geoff</v>
      </c>
      <c r="B78" s="11" t="str">
        <f>'Sept 24'!B78</f>
        <v>Smith</v>
      </c>
      <c r="C78" s="11">
        <f>'Sept 24'!C78</f>
        <v>0</v>
      </c>
      <c r="F78" s="11">
        <f>D78-E78</f>
        <v>0</v>
      </c>
    </row>
    <row r="79" spans="1:19">
      <c r="A79" s="11" t="str">
        <f>'Sept 24'!A79</f>
        <v>Kaelan</v>
      </c>
      <c r="B79" s="11" t="str">
        <f>'Sept 24'!B79</f>
        <v>Masse</v>
      </c>
      <c r="C79" s="11">
        <f>'Sept 24'!C79</f>
        <v>0</v>
      </c>
      <c r="F79" s="11">
        <f t="shared" ref="F79:F127" si="8">D79-E79</f>
        <v>0</v>
      </c>
    </row>
    <row r="80" spans="1:19">
      <c r="A80" s="11" t="str">
        <f>'Sept 24'!A80</f>
        <v>Fred</v>
      </c>
      <c r="B80" s="11" t="str">
        <f>'Sept 24'!B80</f>
        <v>Fairbairn</v>
      </c>
      <c r="C80" s="11" t="str">
        <f>'Sept 24'!C80</f>
        <v>Bastoni</v>
      </c>
      <c r="F80" s="11">
        <f t="shared" si="8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 t="str">
        <f>'Sept 24'!A81</f>
        <v>Nick</v>
      </c>
      <c r="B81" s="11" t="str">
        <f>'Sept 24'!B81</f>
        <v>Dirisio</v>
      </c>
      <c r="C81" s="11" t="str">
        <f>'Sept 24'!C81</f>
        <v>Bastoni</v>
      </c>
      <c r="F81" s="11">
        <f t="shared" si="8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 t="str">
        <f>'Sept 24'!A82</f>
        <v xml:space="preserve">Mark </v>
      </c>
      <c r="B82" s="11" t="str">
        <f>'Sept 24'!B82</f>
        <v>Delisle</v>
      </c>
      <c r="C82" s="11" t="str">
        <f>'Sept 24'!C82</f>
        <v>F Wednesdays</v>
      </c>
      <c r="F82" s="11">
        <f t="shared" si="8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 t="str">
        <f>'Sept 24'!A83</f>
        <v>Eric</v>
      </c>
      <c r="B83" s="11" t="str">
        <f>'Sept 24'!B83</f>
        <v>Balsden</v>
      </c>
      <c r="C83" s="11" t="str">
        <f>'Sept 24'!C83</f>
        <v>Sportsman</v>
      </c>
      <c r="D83" s="10">
        <v>5</v>
      </c>
      <c r="E83" s="10">
        <v>4</v>
      </c>
      <c r="F83" s="11">
        <f t="shared" si="8"/>
        <v>1</v>
      </c>
      <c r="G83" s="7">
        <v>43</v>
      </c>
      <c r="H83" s="7"/>
      <c r="I83" s="7"/>
      <c r="J83" s="42">
        <v>0</v>
      </c>
      <c r="L83" s="7"/>
      <c r="M83" s="7"/>
      <c r="O83" s="7"/>
      <c r="P83" s="7"/>
      <c r="Q83" s="7"/>
      <c r="R83" s="7"/>
    </row>
    <row r="84" spans="1:19">
      <c r="A84" s="11" t="str">
        <f>'Sept 24'!A84</f>
        <v>Rob</v>
      </c>
      <c r="B84" s="11" t="str">
        <f>'Sept 24'!B84</f>
        <v>Schussler</v>
      </c>
      <c r="C84" s="11" t="str">
        <f>'Sept 24'!C84</f>
        <v>Shark Bandits</v>
      </c>
      <c r="D84" s="10">
        <v>5</v>
      </c>
      <c r="E84" s="10">
        <v>2</v>
      </c>
      <c r="F84" s="11">
        <f t="shared" si="8"/>
        <v>3</v>
      </c>
      <c r="G84" s="7">
        <v>37</v>
      </c>
      <c r="H84" s="7"/>
      <c r="I84" s="7"/>
      <c r="J84" s="42">
        <v>12</v>
      </c>
      <c r="L84" s="7"/>
      <c r="M84" s="7"/>
      <c r="O84" s="7"/>
      <c r="P84" s="7"/>
      <c r="Q84" s="7"/>
      <c r="R84" s="7"/>
    </row>
    <row r="85" spans="1:19">
      <c r="A85" s="11" t="str">
        <f>'Sept 24'!A85</f>
        <v>Jim</v>
      </c>
      <c r="B85" s="11" t="str">
        <f>'Sept 24'!B85</f>
        <v>Cogliati</v>
      </c>
      <c r="C85" s="11" t="str">
        <f>'Sept 24'!C85</f>
        <v>Shark Bandits</v>
      </c>
      <c r="D85" s="10">
        <v>5</v>
      </c>
      <c r="E85" s="10">
        <v>4</v>
      </c>
      <c r="F85" s="11">
        <f t="shared" si="8"/>
        <v>1</v>
      </c>
      <c r="G85" s="7">
        <v>47</v>
      </c>
      <c r="H85" s="7"/>
      <c r="I85" s="7"/>
      <c r="J85" s="42">
        <v>12</v>
      </c>
      <c r="L85" s="7"/>
      <c r="M85" s="7"/>
      <c r="O85" s="7"/>
      <c r="P85" s="7"/>
      <c r="Q85" s="7"/>
      <c r="R85" s="7"/>
    </row>
    <row r="86" spans="1:19">
      <c r="A86" s="11" t="str">
        <f>'Sept 24'!A86</f>
        <v>Rob</v>
      </c>
      <c r="B86" s="11" t="str">
        <f>'Sept 24'!B86</f>
        <v>Liburdi</v>
      </c>
      <c r="C86" s="11" t="str">
        <f>'Sept 24'!C86</f>
        <v>F Wednesdays</v>
      </c>
      <c r="D86" s="10">
        <v>5</v>
      </c>
      <c r="E86" s="10">
        <v>1</v>
      </c>
      <c r="F86" s="11">
        <f t="shared" si="8"/>
        <v>4</v>
      </c>
      <c r="G86" s="7">
        <v>28</v>
      </c>
      <c r="H86" s="7"/>
      <c r="I86" s="7"/>
      <c r="J86" s="42">
        <v>12</v>
      </c>
      <c r="L86" s="7"/>
      <c r="M86" s="7"/>
      <c r="O86" s="7"/>
      <c r="P86" s="7"/>
      <c r="Q86" s="7"/>
      <c r="R86" s="7"/>
    </row>
    <row r="87" spans="1:19">
      <c r="A87" s="11" t="str">
        <f>'Sept 24'!A87</f>
        <v>Dennis</v>
      </c>
      <c r="B87" s="11" t="str">
        <f>'Sept 24'!B87</f>
        <v>Farnham</v>
      </c>
      <c r="C87" s="11">
        <f>'Sept 24'!C87</f>
        <v>0</v>
      </c>
      <c r="F87" s="11">
        <f t="shared" si="8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 t="str">
        <f>'Sept 24'!A88</f>
        <v>Joe</v>
      </c>
      <c r="B88" s="11" t="str">
        <f>'Sept 24'!B88</f>
        <v>Lizzi</v>
      </c>
      <c r="C88" s="11" t="str">
        <f>'Sept 24'!C88</f>
        <v>Broken Styx</v>
      </c>
      <c r="D88" s="10">
        <v>5</v>
      </c>
      <c r="E88" s="10">
        <v>3</v>
      </c>
      <c r="F88" s="11">
        <f t="shared" si="8"/>
        <v>2</v>
      </c>
      <c r="G88" s="7">
        <v>41</v>
      </c>
      <c r="H88" s="7"/>
      <c r="I88" s="7"/>
      <c r="J88" s="42">
        <v>0</v>
      </c>
      <c r="L88" s="7"/>
      <c r="M88" s="7"/>
      <c r="O88" s="7"/>
      <c r="P88" s="7"/>
      <c r="Q88" s="7"/>
      <c r="R88" s="7"/>
    </row>
    <row r="89" spans="1:19">
      <c r="A89" s="11" t="str">
        <f>'Sept 24'!A89</f>
        <v>Gabby</v>
      </c>
      <c r="B89" s="11">
        <f>'Sept 24'!B89</f>
        <v>0</v>
      </c>
      <c r="C89" s="11" t="str">
        <f>'Sept 24'!C89</f>
        <v>Bastoni</v>
      </c>
      <c r="D89" s="10">
        <v>5</v>
      </c>
      <c r="E89" s="10">
        <v>3</v>
      </c>
      <c r="F89" s="11">
        <f t="shared" si="8"/>
        <v>2</v>
      </c>
      <c r="G89" s="7">
        <v>36</v>
      </c>
      <c r="H89" s="7"/>
      <c r="I89" s="7"/>
      <c r="J89" s="42">
        <v>12</v>
      </c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8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8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8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8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8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8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8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8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8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24'!A99</f>
        <v>0</v>
      </c>
      <c r="B99" s="11">
        <f>'Sept 24'!B99</f>
        <v>0</v>
      </c>
      <c r="C99" s="11">
        <f>'Sept 24'!C99</f>
        <v>0</v>
      </c>
      <c r="F99" s="11">
        <f t="shared" si="8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24'!A100</f>
        <v>0</v>
      </c>
      <c r="B100" s="11">
        <f>'Sept 24'!B100</f>
        <v>0</v>
      </c>
      <c r="C100" s="11">
        <f>'Sept 24'!C100</f>
        <v>0</v>
      </c>
      <c r="F100" s="11">
        <f t="shared" si="8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24'!A101</f>
        <v>0</v>
      </c>
      <c r="B101" s="11">
        <f>'Sept 24'!B101</f>
        <v>0</v>
      </c>
      <c r="C101" s="11">
        <f>'Sept 24'!C101</f>
        <v>0</v>
      </c>
      <c r="F101" s="11">
        <f t="shared" si="8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24'!A102</f>
        <v>0</v>
      </c>
      <c r="B102" s="11">
        <f>'Sept 24'!B102</f>
        <v>0</v>
      </c>
      <c r="C102" s="11">
        <f>'Sept 24'!C102</f>
        <v>0</v>
      </c>
      <c r="F102" s="11">
        <f t="shared" si="8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24'!A103</f>
        <v>0</v>
      </c>
      <c r="B103" s="11">
        <f>'Sept 24'!B103</f>
        <v>0</v>
      </c>
      <c r="C103" s="11">
        <f>'Sept 24'!C103</f>
        <v>0</v>
      </c>
      <c r="F103" s="11">
        <f t="shared" si="8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24'!A104</f>
        <v>0</v>
      </c>
      <c r="B104" s="11">
        <f>'Sept 24'!B104</f>
        <v>0</v>
      </c>
      <c r="C104" s="11">
        <f>'Sept 24'!C104</f>
        <v>0</v>
      </c>
      <c r="F104" s="11">
        <f t="shared" si="8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24'!A105</f>
        <v>0</v>
      </c>
      <c r="B105" s="11">
        <f>'Sept 24'!B105</f>
        <v>0</v>
      </c>
      <c r="C105" s="11">
        <f>'Sept 24'!C105</f>
        <v>0</v>
      </c>
      <c r="F105" s="11">
        <f t="shared" si="8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24'!A106</f>
        <v>0</v>
      </c>
      <c r="B106" s="11">
        <f>'Sept 24'!B106</f>
        <v>0</v>
      </c>
      <c r="C106" s="11">
        <f>'Sept 24'!C106</f>
        <v>0</v>
      </c>
      <c r="F106" s="11">
        <f t="shared" si="8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24'!A107</f>
        <v>0</v>
      </c>
      <c r="B107" s="11">
        <f>'Sept 24'!B107</f>
        <v>0</v>
      </c>
      <c r="C107" s="11">
        <f>'Sept 24'!C107</f>
        <v>0</v>
      </c>
      <c r="F107" s="11">
        <f t="shared" si="8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>
        <f>'Sept 24'!A108</f>
        <v>0</v>
      </c>
      <c r="B108" s="11">
        <f>'Sept 24'!B108</f>
        <v>0</v>
      </c>
      <c r="C108" s="11">
        <f>'Sept 24'!C108</f>
        <v>0</v>
      </c>
      <c r="F108" s="11">
        <f t="shared" si="8"/>
        <v>0</v>
      </c>
      <c r="G108" s="7"/>
      <c r="H108" s="7"/>
      <c r="I108" s="7"/>
      <c r="L108" s="7"/>
      <c r="M108" s="7"/>
      <c r="O108" s="7"/>
      <c r="P108" s="7"/>
      <c r="Q108" s="7"/>
      <c r="R108" s="7"/>
    </row>
    <row r="109" spans="1:18">
      <c r="A109" s="11">
        <f>'Sept 24'!A109</f>
        <v>0</v>
      </c>
      <c r="B109" s="11">
        <f>'Sept 24'!B109</f>
        <v>0</v>
      </c>
      <c r="C109" s="11">
        <f>'Sept 24'!C109</f>
        <v>0</v>
      </c>
      <c r="F109" s="11">
        <f t="shared" si="8"/>
        <v>0</v>
      </c>
      <c r="G109" s="7"/>
      <c r="H109" s="7"/>
      <c r="I109" s="7"/>
      <c r="L109" s="7"/>
      <c r="M109" s="7"/>
      <c r="O109" s="7"/>
      <c r="P109" s="7"/>
      <c r="Q109" s="7"/>
      <c r="R109" s="7"/>
    </row>
    <row r="110" spans="1:18">
      <c r="A110" s="11">
        <f>'Sept 24'!A110</f>
        <v>0</v>
      </c>
      <c r="B110" s="11">
        <f>'Sept 24'!B110</f>
        <v>0</v>
      </c>
      <c r="C110" s="11">
        <f>'Sept 24'!C110</f>
        <v>0</v>
      </c>
      <c r="F110" s="11">
        <f t="shared" si="8"/>
        <v>0</v>
      </c>
      <c r="G110" s="7"/>
      <c r="H110" s="7"/>
      <c r="I110" s="7"/>
      <c r="L110" s="7"/>
      <c r="M110" s="7"/>
      <c r="O110" s="7"/>
      <c r="P110" s="7"/>
      <c r="Q110" s="7"/>
      <c r="R110" s="7"/>
    </row>
    <row r="111" spans="1:18">
      <c r="A111" s="11">
        <f>'Sept 24'!A111</f>
        <v>0</v>
      </c>
      <c r="B111" s="11">
        <f>'Sept 24'!B111</f>
        <v>0</v>
      </c>
      <c r="C111" s="11">
        <f>'Sept 24'!C111</f>
        <v>0</v>
      </c>
      <c r="F111" s="11">
        <f t="shared" si="8"/>
        <v>0</v>
      </c>
      <c r="G111" s="7"/>
      <c r="H111" s="7"/>
      <c r="I111" s="7"/>
      <c r="L111" s="7"/>
      <c r="M111" s="7"/>
      <c r="O111" s="7"/>
      <c r="P111" s="7"/>
      <c r="Q111" s="7"/>
      <c r="R111" s="7"/>
    </row>
    <row r="112" spans="1:18">
      <c r="A112" s="11">
        <f>'Sept 24'!A112</f>
        <v>0</v>
      </c>
      <c r="B112" s="11">
        <f>'Sept 24'!B112</f>
        <v>0</v>
      </c>
      <c r="C112" s="11">
        <f>'Sept 24'!C112</f>
        <v>0</v>
      </c>
      <c r="F112" s="11">
        <f t="shared" si="8"/>
        <v>0</v>
      </c>
      <c r="G112" s="7"/>
      <c r="H112" s="7"/>
      <c r="I112" s="7"/>
      <c r="L112" s="7"/>
      <c r="M112" s="7"/>
      <c r="O112" s="7"/>
      <c r="P112" s="7"/>
      <c r="Q112" s="7"/>
      <c r="R112" s="7"/>
    </row>
    <row r="113" spans="1:18">
      <c r="A113" s="11">
        <f>'Sept 24'!A113</f>
        <v>0</v>
      </c>
      <c r="B113" s="11">
        <f>'Sept 24'!B113</f>
        <v>0</v>
      </c>
      <c r="C113" s="11">
        <f>'Sept 24'!C113</f>
        <v>0</v>
      </c>
      <c r="F113" s="11">
        <f t="shared" si="8"/>
        <v>0</v>
      </c>
      <c r="G113" s="7"/>
      <c r="H113" s="7"/>
      <c r="I113" s="7"/>
      <c r="L113" s="7"/>
      <c r="M113" s="7"/>
      <c r="O113" s="7"/>
      <c r="P113" s="7"/>
      <c r="Q113" s="7"/>
      <c r="R113" s="7"/>
    </row>
    <row r="114" spans="1:18">
      <c r="A114" s="11">
        <f>'Sept 24'!A114</f>
        <v>0</v>
      </c>
      <c r="B114" s="11">
        <f>'Sept 24'!B114</f>
        <v>0</v>
      </c>
      <c r="C114" s="11">
        <f>'Sept 24'!C114</f>
        <v>0</v>
      </c>
      <c r="F114" s="11">
        <f t="shared" si="8"/>
        <v>0</v>
      </c>
      <c r="G114" s="7"/>
      <c r="H114" s="7"/>
      <c r="I114" s="7"/>
      <c r="L114" s="7"/>
      <c r="M114" s="7"/>
      <c r="O114" s="7"/>
      <c r="P114" s="7"/>
      <c r="Q114" s="7"/>
      <c r="R114" s="7"/>
    </row>
    <row r="115" spans="1:18">
      <c r="A115" s="11">
        <f>'Sept 24'!A115</f>
        <v>0</v>
      </c>
      <c r="B115" s="11">
        <f>'Sept 24'!B115</f>
        <v>0</v>
      </c>
      <c r="C115" s="11">
        <f>'Sept 24'!C115</f>
        <v>0</v>
      </c>
      <c r="F115" s="11">
        <f t="shared" si="8"/>
        <v>0</v>
      </c>
      <c r="G115" s="7"/>
      <c r="H115" s="7"/>
      <c r="I115" s="7"/>
      <c r="L115" s="7"/>
      <c r="M115" s="7"/>
      <c r="O115" s="7"/>
      <c r="P115" s="7"/>
      <c r="Q115" s="7"/>
      <c r="R115" s="7"/>
    </row>
    <row r="116" spans="1:18">
      <c r="A116" s="11">
        <f>'Sept 24'!A116</f>
        <v>0</v>
      </c>
      <c r="B116" s="11">
        <f>'Sept 24'!B116</f>
        <v>0</v>
      </c>
      <c r="C116" s="11">
        <f>'Sept 24'!C116</f>
        <v>0</v>
      </c>
      <c r="F116" s="11">
        <f t="shared" si="8"/>
        <v>0</v>
      </c>
      <c r="G116" s="7"/>
      <c r="H116" s="7"/>
      <c r="I116" s="7"/>
      <c r="L116" s="7"/>
      <c r="M116" s="7"/>
      <c r="O116" s="7"/>
      <c r="P116" s="7"/>
      <c r="Q116" s="7"/>
      <c r="R116" s="7"/>
    </row>
    <row r="117" spans="1:18">
      <c r="A117" s="11">
        <f>'Sept 24'!A117</f>
        <v>0</v>
      </c>
      <c r="B117" s="11">
        <f>'Sept 24'!B117</f>
        <v>0</v>
      </c>
      <c r="C117" s="11">
        <f>'Sept 24'!C117</f>
        <v>0</v>
      </c>
      <c r="F117" s="11">
        <f t="shared" si="8"/>
        <v>0</v>
      </c>
      <c r="G117" s="7"/>
      <c r="H117" s="7"/>
      <c r="I117" s="7"/>
      <c r="L117" s="7"/>
      <c r="M117" s="7"/>
      <c r="O117" s="7"/>
      <c r="P117" s="7"/>
      <c r="Q117" s="7"/>
      <c r="R117" s="7"/>
    </row>
    <row r="118" spans="1:18">
      <c r="A118" s="11">
        <f>'Sept 24'!A118</f>
        <v>0</v>
      </c>
      <c r="B118" s="11">
        <f>'Sept 24'!B118</f>
        <v>0</v>
      </c>
      <c r="C118" s="11">
        <f>'Sept 24'!C118</f>
        <v>0</v>
      </c>
      <c r="F118" s="11">
        <f t="shared" si="8"/>
        <v>0</v>
      </c>
      <c r="G118" s="7"/>
      <c r="H118" s="7"/>
      <c r="I118" s="7"/>
      <c r="L118" s="7"/>
      <c r="M118" s="7"/>
      <c r="O118" s="7"/>
      <c r="P118" s="7"/>
      <c r="Q118" s="7"/>
      <c r="R118" s="7"/>
    </row>
    <row r="119" spans="1:18">
      <c r="A119" s="11">
        <f>'Sept 24'!A119</f>
        <v>0</v>
      </c>
      <c r="B119" s="11">
        <f>'Sept 24'!B119</f>
        <v>0</v>
      </c>
      <c r="C119" s="11">
        <f>'Sept 24'!C119</f>
        <v>0</v>
      </c>
      <c r="F119" s="11">
        <f t="shared" si="8"/>
        <v>0</v>
      </c>
      <c r="G119" s="7"/>
      <c r="H119" s="7"/>
      <c r="I119" s="7"/>
      <c r="L119" s="7"/>
      <c r="M119" s="7"/>
      <c r="O119" s="7"/>
      <c r="P119" s="7"/>
      <c r="Q119" s="7"/>
      <c r="R119" s="7"/>
    </row>
    <row r="120" spans="1:18">
      <c r="A120" s="11">
        <f>'Sept 24'!A120</f>
        <v>0</v>
      </c>
      <c r="B120" s="11">
        <f>'Sept 24'!B120</f>
        <v>0</v>
      </c>
      <c r="C120" s="11">
        <f>'Sept 24'!C120</f>
        <v>0</v>
      </c>
      <c r="F120" s="11">
        <f t="shared" si="8"/>
        <v>0</v>
      </c>
      <c r="G120" s="7"/>
      <c r="H120" s="7"/>
      <c r="I120" s="7"/>
      <c r="L120" s="7"/>
      <c r="M120" s="7"/>
      <c r="O120" s="7"/>
      <c r="P120" s="7"/>
      <c r="Q120" s="7"/>
      <c r="R120" s="7"/>
    </row>
    <row r="121" spans="1:18">
      <c r="A121" s="11">
        <f>'Sept 24'!A121</f>
        <v>0</v>
      </c>
      <c r="B121" s="11">
        <f>'Sept 24'!B121</f>
        <v>0</v>
      </c>
      <c r="C121" s="11">
        <f>'Sept 24'!C121</f>
        <v>0</v>
      </c>
      <c r="F121" s="11">
        <f t="shared" si="8"/>
        <v>0</v>
      </c>
      <c r="G121" s="7"/>
      <c r="H121" s="7"/>
      <c r="I121" s="7"/>
      <c r="L121" s="7"/>
      <c r="M121" s="7"/>
      <c r="O121" s="7"/>
      <c r="P121" s="7"/>
      <c r="Q121" s="7"/>
      <c r="R121" s="7"/>
    </row>
    <row r="122" spans="1:18">
      <c r="A122" s="11">
        <f>'Sept 24'!A122</f>
        <v>0</v>
      </c>
      <c r="B122" s="11">
        <f>'Sept 24'!B122</f>
        <v>0</v>
      </c>
      <c r="C122" s="11">
        <f>'Sept 24'!C122</f>
        <v>0</v>
      </c>
      <c r="F122" s="11">
        <f t="shared" si="8"/>
        <v>0</v>
      </c>
      <c r="G122" s="7"/>
      <c r="H122" s="7"/>
      <c r="I122" s="7"/>
      <c r="L122" s="7"/>
      <c r="M122" s="7"/>
      <c r="O122" s="7"/>
      <c r="P122" s="7"/>
      <c r="Q122" s="7"/>
      <c r="R122" s="7"/>
    </row>
    <row r="123" spans="1:18">
      <c r="A123" s="11">
        <f>'Sept 24'!A123</f>
        <v>0</v>
      </c>
      <c r="B123" s="11">
        <f>'Sept 24'!B123</f>
        <v>0</v>
      </c>
      <c r="C123" s="11">
        <f>'Sept 24'!C123</f>
        <v>0</v>
      </c>
      <c r="F123" s="11">
        <f t="shared" si="8"/>
        <v>0</v>
      </c>
      <c r="G123" s="7"/>
      <c r="H123" s="7"/>
      <c r="I123" s="7"/>
      <c r="L123" s="7"/>
      <c r="M123" s="7"/>
      <c r="O123" s="7"/>
      <c r="P123" s="7"/>
      <c r="Q123" s="7"/>
      <c r="R123" s="7"/>
    </row>
    <row r="124" spans="1:18">
      <c r="A124" s="11">
        <f>'Sept 24'!A124</f>
        <v>0</v>
      </c>
      <c r="B124" s="11">
        <f>'Sept 24'!B124</f>
        <v>0</v>
      </c>
      <c r="C124" s="11">
        <f>'Sept 24'!C124</f>
        <v>0</v>
      </c>
      <c r="F124" s="11">
        <f t="shared" si="8"/>
        <v>0</v>
      </c>
      <c r="G124" s="7"/>
      <c r="H124" s="7"/>
      <c r="I124" s="7"/>
      <c r="L124" s="7"/>
      <c r="M124" s="7"/>
      <c r="O124" s="7"/>
      <c r="P124" s="7"/>
      <c r="Q124" s="7"/>
      <c r="R124" s="7"/>
    </row>
    <row r="125" spans="1:18">
      <c r="A125" s="11">
        <f>'Sept 24'!A125</f>
        <v>0</v>
      </c>
      <c r="B125" s="11">
        <f>'Sept 24'!B125</f>
        <v>0</v>
      </c>
      <c r="C125" s="11">
        <f>'Sept 24'!C125</f>
        <v>0</v>
      </c>
      <c r="F125" s="11">
        <f t="shared" si="8"/>
        <v>0</v>
      </c>
      <c r="G125" s="7"/>
      <c r="H125" s="7"/>
      <c r="I125" s="7"/>
      <c r="L125" s="7"/>
      <c r="M125" s="7"/>
      <c r="O125" s="7"/>
      <c r="P125" s="7"/>
      <c r="Q125" s="7"/>
      <c r="R125" s="7"/>
    </row>
    <row r="126" spans="1:18">
      <c r="A126" s="11">
        <f>'Sept 24'!A126</f>
        <v>0</v>
      </c>
      <c r="B126" s="11">
        <f>'Sept 24'!B126</f>
        <v>0</v>
      </c>
      <c r="C126" s="11">
        <f>'Sept 24'!C126</f>
        <v>0</v>
      </c>
      <c r="F126" s="11">
        <f t="shared" si="8"/>
        <v>0</v>
      </c>
      <c r="G126" s="7"/>
      <c r="H126" s="7"/>
      <c r="I126" s="7"/>
      <c r="L126" s="7"/>
      <c r="M126" s="7"/>
      <c r="O126" s="7"/>
      <c r="P126" s="7"/>
      <c r="Q126" s="7"/>
      <c r="R126" s="7"/>
    </row>
    <row r="127" spans="1:18">
      <c r="A127" s="11" t="str">
        <f>'Sept 24'!A127</f>
        <v>Spare50</v>
      </c>
      <c r="B127" s="11">
        <f>'Sept 24'!B127</f>
        <v>0</v>
      </c>
      <c r="C127" s="11">
        <f>'Sept 24'!C127</f>
        <v>0</v>
      </c>
      <c r="F127" s="11">
        <f t="shared" si="8"/>
        <v>0</v>
      </c>
      <c r="G127" s="7"/>
      <c r="H127" s="7"/>
      <c r="I127" s="7"/>
      <c r="L127" s="7"/>
      <c r="M127" s="7"/>
      <c r="O127" s="7"/>
      <c r="P127" s="7"/>
      <c r="Q127" s="7"/>
      <c r="R127" s="7"/>
    </row>
  </sheetData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7"/>
  <sheetViews>
    <sheetView topLeftCell="A59" workbookViewId="0">
      <selection activeCell="A74" sqref="A74:S90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2" t="s">
        <v>115</v>
      </c>
      <c r="B1" s="72"/>
      <c r="C1" s="72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Sheri</v>
      </c>
      <c r="B4" s="11" t="str">
        <f>'Sept 24'!B4</f>
        <v>Szatoti</v>
      </c>
      <c r="C4" s="11" t="str">
        <f>'Sept 24'!C4</f>
        <v>8 Ball Angels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Heather</v>
      </c>
      <c r="B5" s="11" t="str">
        <f>'Sept 24'!B5</f>
        <v>Nantau</v>
      </c>
      <c r="C5" s="11" t="str">
        <f>'Sept 24'!C5</f>
        <v>8 Ball Angels</v>
      </c>
      <c r="F5" s="11">
        <f t="shared" si="0"/>
        <v>0</v>
      </c>
    </row>
    <row r="6" spans="1:18">
      <c r="A6" s="11" t="str">
        <f>'Sept 24'!A6</f>
        <v>Marcy</v>
      </c>
      <c r="B6" s="11" t="str">
        <f>'Sept 24'!B6</f>
        <v>Power</v>
      </c>
      <c r="C6" s="11" t="str">
        <f>'Sept 24'!C6</f>
        <v>8 Ball Angels</v>
      </c>
      <c r="F6" s="11">
        <f t="shared" si="0"/>
        <v>0</v>
      </c>
    </row>
    <row r="7" spans="1:18">
      <c r="A7" s="11" t="str">
        <f>'Sept 24'!A7</f>
        <v>Trich</v>
      </c>
      <c r="B7" s="11" t="str">
        <f>'Sept 24'!B7</f>
        <v>Cunningham</v>
      </c>
      <c r="C7" s="11" t="str">
        <f>'Sept 24'!C7</f>
        <v>8 Ball Angels</v>
      </c>
      <c r="F7" s="11">
        <f t="shared" si="0"/>
        <v>0</v>
      </c>
    </row>
    <row r="8" spans="1:18">
      <c r="A8" s="11" t="str">
        <f>'Sept 24'!A8</f>
        <v>Melissa</v>
      </c>
      <c r="B8" s="11" t="str">
        <f>'Sept 24'!B8</f>
        <v>Lockheart</v>
      </c>
      <c r="C8" s="11" t="str">
        <f>'Sept 24'!C8</f>
        <v>8 Ball Angels</v>
      </c>
      <c r="F8" s="11">
        <f t="shared" si="0"/>
        <v>0</v>
      </c>
    </row>
    <row r="9" spans="1:18">
      <c r="A9" s="11" t="str">
        <f>'Sept 24'!A9</f>
        <v>Len  *</v>
      </c>
      <c r="B9" s="11" t="str">
        <f>'Sept 24'!B9</f>
        <v xml:space="preserve">Meloche  </v>
      </c>
      <c r="C9" s="11" t="str">
        <f>'Sept 24'!C9</f>
        <v>8 Ball Angels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Dave</v>
      </c>
      <c r="B13" s="11" t="str">
        <f>'Sept 24'!B13</f>
        <v>Knuckle</v>
      </c>
      <c r="C13" s="11" t="str">
        <f>'Sept 24'!C13</f>
        <v>Shark Bandits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Al</v>
      </c>
      <c r="B14" s="11" t="str">
        <f>'Sept 24'!B14</f>
        <v>Carrier</v>
      </c>
      <c r="C14" s="11" t="str">
        <f>'Sept 24'!C14</f>
        <v>Shark Bandits</v>
      </c>
      <c r="F14" s="11">
        <f t="shared" si="1"/>
        <v>0</v>
      </c>
    </row>
    <row r="15" spans="1:18">
      <c r="A15" s="11" t="str">
        <f>'Sept 24'!A15</f>
        <v>Dave</v>
      </c>
      <c r="B15" s="11" t="str">
        <f>'Sept 24'!B15</f>
        <v>Momney</v>
      </c>
      <c r="C15" s="11" t="str">
        <f>'Sept 24'!C15</f>
        <v>Shark Bandits</v>
      </c>
      <c r="F15" s="11">
        <f t="shared" si="1"/>
        <v>0</v>
      </c>
    </row>
    <row r="16" spans="1:18">
      <c r="A16" s="11" t="str">
        <f>'Sept 24'!A16</f>
        <v>Dan</v>
      </c>
      <c r="B16" s="11" t="str">
        <f>'Sept 24'!B16</f>
        <v>Demarce</v>
      </c>
      <c r="C16" s="11" t="str">
        <f>'Sept 24'!C16</f>
        <v>Shark Bandits</v>
      </c>
      <c r="F16" s="11">
        <f t="shared" si="1"/>
        <v>0</v>
      </c>
    </row>
    <row r="17" spans="1:18">
      <c r="A17" s="11" t="str">
        <f>'Sept 24'!A17</f>
        <v>Tony</v>
      </c>
      <c r="B17" s="11" t="str">
        <f>'Sept 24'!B17</f>
        <v>Caradonna</v>
      </c>
      <c r="C17" s="11" t="str">
        <f>'Sept 24'!C17</f>
        <v>Shark Bandits</v>
      </c>
      <c r="F17" s="11">
        <f t="shared" si="1"/>
        <v>0</v>
      </c>
    </row>
    <row r="18" spans="1:18">
      <c r="A18" s="11" t="str">
        <f>'Sept 24'!A18</f>
        <v>Dave</v>
      </c>
      <c r="B18" s="11" t="str">
        <f>'Sept 24'!B18</f>
        <v>Williams</v>
      </c>
      <c r="C18" s="11" t="str">
        <f>'Sept 24'!C18</f>
        <v>Shark Bandits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Jim</v>
      </c>
      <c r="B22" s="11" t="str">
        <f>'Sept 24'!B22</f>
        <v>Hamilton</v>
      </c>
      <c r="C22" s="11" t="str">
        <f>'Sept 24'!C22</f>
        <v>Brew's Originals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Tim</v>
      </c>
      <c r="B23" s="11" t="str">
        <f>'Sept 24'!B23</f>
        <v>Mickle</v>
      </c>
      <c r="C23" s="11" t="str">
        <f>'Sept 24'!C23</f>
        <v>Brew's Originals</v>
      </c>
      <c r="F23" s="11">
        <f t="shared" si="2"/>
        <v>0</v>
      </c>
    </row>
    <row r="24" spans="1:18">
      <c r="A24" s="11" t="str">
        <f>'Sept 24'!A24</f>
        <v>Travis</v>
      </c>
      <c r="B24" s="11" t="str">
        <f>'Sept 24'!B24</f>
        <v>Beckstedt</v>
      </c>
      <c r="C24" s="11" t="str">
        <f>'Sept 24'!C24</f>
        <v>Brew's Originals</v>
      </c>
      <c r="F24" s="11">
        <f t="shared" si="2"/>
        <v>0</v>
      </c>
    </row>
    <row r="25" spans="1:18">
      <c r="A25" s="11" t="str">
        <f>'Sept 24'!A25</f>
        <v>Jamie</v>
      </c>
      <c r="B25" s="11" t="str">
        <f>'Sept 24'!B25</f>
        <v>Switzer</v>
      </c>
      <c r="C25" s="11" t="str">
        <f>'Sept 24'!C25</f>
        <v>Brew's Originals</v>
      </c>
      <c r="F25" s="11">
        <f t="shared" si="2"/>
        <v>0</v>
      </c>
    </row>
    <row r="26" spans="1:18">
      <c r="A26" s="11" t="str">
        <f>'Sept 24'!A26</f>
        <v>Rick</v>
      </c>
      <c r="B26" s="11" t="str">
        <f>'Sept 24'!B26</f>
        <v>Ennis</v>
      </c>
      <c r="C26" s="11" t="str">
        <f>'Sept 24'!C26</f>
        <v>Brew's Originals</v>
      </c>
      <c r="F26" s="11">
        <f t="shared" si="2"/>
        <v>0</v>
      </c>
    </row>
    <row r="27" spans="1:18">
      <c r="A27" s="11">
        <f>'Sept 24'!A27</f>
        <v>0</v>
      </c>
      <c r="B27" s="11">
        <f>'Sept 24'!B27</f>
        <v>0</v>
      </c>
      <c r="C27" s="11" t="str">
        <f>'Sept 24'!C27</f>
        <v>Brew's Originals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Bryan  *</v>
      </c>
      <c r="B31" s="11" t="str">
        <f>'Sept 24'!B31</f>
        <v xml:space="preserve">Brown  </v>
      </c>
      <c r="C31" s="11" t="str">
        <f>'Sept 24'!C31</f>
        <v>Broken Styx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Gerry  *</v>
      </c>
      <c r="B32" s="11" t="str">
        <f>'Sept 24'!B32</f>
        <v xml:space="preserve">Edigar  </v>
      </c>
      <c r="C32" s="11" t="str">
        <f>'Sept 24'!C32</f>
        <v>Broken Styx</v>
      </c>
      <c r="F32" s="11">
        <f t="shared" si="3"/>
        <v>0</v>
      </c>
    </row>
    <row r="33" spans="1:18">
      <c r="A33" s="11" t="str">
        <f>'Sept 24'!A33</f>
        <v>Shane</v>
      </c>
      <c r="B33" s="11" t="str">
        <f>'Sept 24'!B33</f>
        <v>Kett</v>
      </c>
      <c r="C33" s="11" t="str">
        <f>'Sept 24'!C33</f>
        <v>Broken Styx</v>
      </c>
      <c r="F33" s="11">
        <f t="shared" si="3"/>
        <v>0</v>
      </c>
    </row>
    <row r="34" spans="1:18">
      <c r="A34" s="11" t="str">
        <f>'Sept 24'!A34</f>
        <v>Jack  *</v>
      </c>
      <c r="B34" s="11" t="str">
        <f>'Sept 24'!B34</f>
        <v xml:space="preserve">Parker  </v>
      </c>
      <c r="C34" s="11" t="str">
        <f>'Sept 24'!C34</f>
        <v>Broken Styx</v>
      </c>
      <c r="F34" s="11">
        <f t="shared" si="3"/>
        <v>0</v>
      </c>
    </row>
    <row r="35" spans="1:18">
      <c r="A35" s="11" t="str">
        <f>'Sept 24'!A35</f>
        <v>Matt</v>
      </c>
      <c r="B35" s="11" t="str">
        <f>'Sept 24'!B35</f>
        <v>Parker</v>
      </c>
      <c r="C35" s="11" t="str">
        <f>'Sept 24'!C35</f>
        <v>Broken Styx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Broken Styx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Don  *</v>
      </c>
      <c r="B40" s="11" t="str">
        <f>'Sept 24'!B40</f>
        <v>Chambers</v>
      </c>
      <c r="C40" s="11" t="str">
        <f>'Sept 24'!C40</f>
        <v>Bastoni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John  *</v>
      </c>
      <c r="B41" s="11" t="str">
        <f>'Sept 24'!B41</f>
        <v>Dinelescu</v>
      </c>
      <c r="C41" s="11" t="str">
        <f>'Sept 24'!C41</f>
        <v>Bastoni</v>
      </c>
      <c r="F41" s="11">
        <f t="shared" si="4"/>
        <v>0</v>
      </c>
    </row>
    <row r="42" spans="1:18">
      <c r="A42" s="11" t="str">
        <f>'Sept 24'!A42</f>
        <v>Jim  *</v>
      </c>
      <c r="B42" s="11" t="str">
        <f>'Sept 24'!B42</f>
        <v>Brunelle</v>
      </c>
      <c r="C42" s="11" t="str">
        <f>'Sept 24'!C42</f>
        <v>Bastoni</v>
      </c>
      <c r="F42" s="11">
        <f t="shared" si="4"/>
        <v>0</v>
      </c>
    </row>
    <row r="43" spans="1:18">
      <c r="A43" s="11" t="str">
        <f>'Sept 24'!A43</f>
        <v>Sante</v>
      </c>
      <c r="B43" s="11" t="str">
        <f>'Sept 24'!B43</f>
        <v>Iatona</v>
      </c>
      <c r="C43" s="11" t="str">
        <f>'Sept 24'!C43</f>
        <v>Bastoni</v>
      </c>
      <c r="F43" s="11">
        <f t="shared" si="4"/>
        <v>0</v>
      </c>
    </row>
    <row r="44" spans="1:18">
      <c r="A44" s="11" t="str">
        <f>'Sept 24'!A44</f>
        <v>Mike  *</v>
      </c>
      <c r="B44" s="11" t="str">
        <f>'Sept 24'!B44</f>
        <v>Kennedy</v>
      </c>
      <c r="C44" s="11" t="str">
        <f>'Sept 24'!C44</f>
        <v>Bastoni</v>
      </c>
      <c r="F44" s="11">
        <f t="shared" si="4"/>
        <v>0</v>
      </c>
    </row>
    <row r="45" spans="1:18">
      <c r="A45" s="11">
        <f>'Sept 24'!A45</f>
        <v>0</v>
      </c>
      <c r="B45" s="11">
        <f>'Sept 24'!B45</f>
        <v>0</v>
      </c>
      <c r="C45" s="11" t="str">
        <f>'Sept 24'!C45</f>
        <v>Bastoni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John</v>
      </c>
      <c r="B49" s="11" t="str">
        <f>'Sept 24'!B49</f>
        <v>Teti</v>
      </c>
      <c r="C49" s="11" t="str">
        <f>'Sept 24'!C49</f>
        <v>F Wednesdays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Pat</v>
      </c>
      <c r="B50" s="11" t="str">
        <f>'Sept 24'!B50</f>
        <v>McCourt</v>
      </c>
      <c r="C50" s="11" t="str">
        <f>'Sept 24'!C50</f>
        <v>F Wednesdays</v>
      </c>
      <c r="F50" s="11">
        <f t="shared" si="5"/>
        <v>0</v>
      </c>
    </row>
    <row r="51" spans="1:18">
      <c r="A51" s="11" t="str">
        <f>'Sept 24'!A51</f>
        <v>Justin</v>
      </c>
      <c r="B51" s="11" t="str">
        <f>'Sept 24'!B51</f>
        <v>White</v>
      </c>
      <c r="C51" s="11" t="str">
        <f>'Sept 24'!C51</f>
        <v>F Wednesdays</v>
      </c>
      <c r="F51" s="11">
        <f t="shared" si="5"/>
        <v>0</v>
      </c>
    </row>
    <row r="52" spans="1:18">
      <c r="A52" s="11" t="str">
        <f>'Sept 24'!A52</f>
        <v>Ed</v>
      </c>
      <c r="B52" s="11" t="str">
        <f>'Sept 24'!B52</f>
        <v>Incitti</v>
      </c>
      <c r="C52" s="11" t="str">
        <f>'Sept 24'!C52</f>
        <v>F Wednesdays</v>
      </c>
      <c r="F52" s="11">
        <f t="shared" si="5"/>
        <v>0</v>
      </c>
    </row>
    <row r="53" spans="1:18">
      <c r="A53" s="11" t="str">
        <f>'Sept 24'!A53</f>
        <v>Matt</v>
      </c>
      <c r="B53" s="11" t="str">
        <f>'Sept 24'!B53</f>
        <v>McCourt</v>
      </c>
      <c r="C53" s="11" t="str">
        <f>'Sept 24'!C53</f>
        <v>F Wednesdays</v>
      </c>
      <c r="F53" s="11">
        <f t="shared" si="5"/>
        <v>0</v>
      </c>
    </row>
    <row r="54" spans="1:18">
      <c r="A54" s="11" t="str">
        <f>'Sept 24'!A54</f>
        <v>Steve</v>
      </c>
      <c r="B54" s="11" t="str">
        <f>'Sept 24'!B54</f>
        <v>Ward</v>
      </c>
      <c r="C54" s="11" t="str">
        <f>'Sept 24'!C54</f>
        <v>F Wednesdays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str">
        <f>'Sept 24'!A58</f>
        <v xml:space="preserve">Gerry </v>
      </c>
      <c r="B58" s="11" t="str">
        <f>'Sept 24'!B58</f>
        <v>Robinson</v>
      </c>
      <c r="C58" s="11" t="str">
        <f>'Sept 24'!C58</f>
        <v>Sportsman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str">
        <f>'Sept 24'!A59</f>
        <v>Trevor</v>
      </c>
      <c r="B59" s="11" t="str">
        <f>'Sept 24'!B59</f>
        <v>Godin</v>
      </c>
      <c r="C59" s="11" t="str">
        <f>'Sept 24'!C59</f>
        <v>Sportsman</v>
      </c>
      <c r="F59" s="11">
        <f t="shared" si="6"/>
        <v>0</v>
      </c>
    </row>
    <row r="60" spans="1:18">
      <c r="A60" s="11" t="str">
        <f>'Sept 24'!A60</f>
        <v>Brian</v>
      </c>
      <c r="B60" s="11" t="str">
        <f>'Sept 24'!B60</f>
        <v>Edwards</v>
      </c>
      <c r="C60" s="11" t="str">
        <f>'Sept 24'!C60</f>
        <v>Sportsman</v>
      </c>
      <c r="F60" s="11">
        <f t="shared" si="6"/>
        <v>0</v>
      </c>
    </row>
    <row r="61" spans="1:18">
      <c r="A61" s="11" t="str">
        <f>'Sept 24'!A61</f>
        <v>Pete</v>
      </c>
      <c r="B61" s="11" t="str">
        <f>'Sept 24'!B61</f>
        <v>Fetes</v>
      </c>
      <c r="C61" s="11" t="str">
        <f>'Sept 24'!C61</f>
        <v>Sportsman</v>
      </c>
      <c r="F61" s="11">
        <f t="shared" si="6"/>
        <v>0</v>
      </c>
    </row>
    <row r="62" spans="1:18">
      <c r="A62" s="11" t="str">
        <f>'Sept 24'!A62</f>
        <v>Roger</v>
      </c>
      <c r="B62" s="11" t="str">
        <f>'Sept 24'!B62</f>
        <v>Eslinger</v>
      </c>
      <c r="C62" s="11" t="str">
        <f>'Sept 24'!C62</f>
        <v>Sportsman</v>
      </c>
      <c r="F62" s="11">
        <f t="shared" si="6"/>
        <v>0</v>
      </c>
    </row>
    <row r="63" spans="1:18">
      <c r="A63" s="11" t="str">
        <f>'Sept 24'!A63</f>
        <v xml:space="preserve">Dan </v>
      </c>
      <c r="B63" s="11" t="str">
        <f>'Sept 24'!B63</f>
        <v>McMahon</v>
      </c>
      <c r="C63" s="11" t="str">
        <f>'Sept 24'!C63</f>
        <v>Sportsman</v>
      </c>
      <c r="F63" s="11">
        <f t="shared" si="6"/>
        <v>0</v>
      </c>
    </row>
    <row r="65" spans="1:19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9">
      <c r="A67" s="11" t="str">
        <f>'Sept 24'!A67</f>
        <v>Lynda</v>
      </c>
      <c r="B67" s="11" t="str">
        <f>'Sept 24'!B67</f>
        <v>McRae</v>
      </c>
      <c r="C67" s="11" t="str">
        <f>'Sept 24'!C67</f>
        <v>Erie Billiards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9">
      <c r="A68" s="11" t="str">
        <f>'Sept 24'!A68</f>
        <v>David</v>
      </c>
      <c r="B68" s="11" t="str">
        <f>'Sept 24'!B68</f>
        <v>Mancini</v>
      </c>
      <c r="C68" s="11" t="str">
        <f>'Sept 24'!C68</f>
        <v>Erie Billiards</v>
      </c>
      <c r="F68" s="11">
        <f t="shared" si="7"/>
        <v>0</v>
      </c>
    </row>
    <row r="69" spans="1:19">
      <c r="A69" s="11" t="str">
        <f>'Sept 24'!A69</f>
        <v>Vinny</v>
      </c>
      <c r="B69" s="11" t="str">
        <f>'Sept 24'!B69</f>
        <v>Andrade</v>
      </c>
      <c r="C69" s="11" t="str">
        <f>'Sept 24'!C69</f>
        <v>Erie Billiards</v>
      </c>
      <c r="F69" s="11">
        <f t="shared" si="7"/>
        <v>0</v>
      </c>
    </row>
    <row r="70" spans="1:19">
      <c r="A70" s="11" t="str">
        <f>'Sept 24'!A70</f>
        <v>Jimmy</v>
      </c>
      <c r="B70" s="11" t="str">
        <f>'Sept 24'!B70</f>
        <v>Fleming</v>
      </c>
      <c r="C70" s="11" t="str">
        <f>'Sept 24'!C70</f>
        <v>Erie Billiards</v>
      </c>
      <c r="F70" s="11">
        <f t="shared" si="7"/>
        <v>0</v>
      </c>
    </row>
    <row r="71" spans="1:19">
      <c r="A71" s="11" t="str">
        <f>'Sept 24'!A71</f>
        <v>Kevin</v>
      </c>
      <c r="B71" s="11" t="str">
        <f>'Sept 24'!B71</f>
        <v>Matte</v>
      </c>
      <c r="C71" s="11" t="str">
        <f>'Sept 24'!C71</f>
        <v>Erie Billiards</v>
      </c>
      <c r="F71" s="11">
        <f t="shared" si="7"/>
        <v>0</v>
      </c>
    </row>
    <row r="72" spans="1:19">
      <c r="A72" s="11" t="str">
        <f>'Sept 24'!A72</f>
        <v xml:space="preserve">Linda </v>
      </c>
      <c r="B72" s="11" t="str">
        <f>'Sept 24'!B72</f>
        <v>Wiley</v>
      </c>
      <c r="C72" s="11" t="str">
        <f>'Sept 24'!C72</f>
        <v>Erie Billiards</v>
      </c>
      <c r="F72" s="11">
        <f t="shared" si="7"/>
        <v>0</v>
      </c>
    </row>
    <row r="74" spans="1:19" ht="13.5" thickBot="1">
      <c r="K74" s="14"/>
      <c r="L74" s="34"/>
      <c r="M74" s="34"/>
      <c r="N74" s="14"/>
      <c r="O74" s="34"/>
      <c r="P74" s="45"/>
    </row>
    <row r="75" spans="1:19" ht="13.5" thickBot="1">
      <c r="A75" s="16"/>
      <c r="B75" s="17"/>
      <c r="C75" s="17"/>
      <c r="D75" s="15"/>
      <c r="E75" s="15"/>
      <c r="F75" s="17"/>
      <c r="G75" s="15"/>
      <c r="H75" s="15"/>
      <c r="I75" s="15"/>
      <c r="J75" s="43"/>
      <c r="K75" s="18"/>
      <c r="L75" s="28"/>
      <c r="M75" s="28"/>
      <c r="N75" s="18"/>
      <c r="O75" s="28"/>
      <c r="P75" s="46"/>
      <c r="Q75" s="40"/>
      <c r="R75" s="40"/>
      <c r="S75" s="18"/>
    </row>
    <row r="76" spans="1:19">
      <c r="A76" s="8" t="s">
        <v>11</v>
      </c>
      <c r="D76" s="7" t="s">
        <v>7</v>
      </c>
      <c r="E76" s="7" t="s">
        <v>5</v>
      </c>
      <c r="F76" s="8" t="s">
        <v>6</v>
      </c>
      <c r="G76" s="7" t="s">
        <v>9</v>
      </c>
      <c r="H76" s="7" t="s">
        <v>3</v>
      </c>
      <c r="I76" s="7">
        <v>8</v>
      </c>
    </row>
    <row r="78" spans="1:19">
      <c r="A78" s="11" t="str">
        <f>'Sept 24'!A78</f>
        <v>Geoff</v>
      </c>
      <c r="B78" s="11" t="str">
        <f>'Sept 24'!B78</f>
        <v>Smith</v>
      </c>
      <c r="C78" s="11">
        <f>'Sept 24'!C78</f>
        <v>0</v>
      </c>
      <c r="F78" s="11">
        <f>D78-E78</f>
        <v>0</v>
      </c>
    </row>
    <row r="79" spans="1:19">
      <c r="A79" s="11" t="str">
        <f>'Sept 24'!A79</f>
        <v>Kaelan</v>
      </c>
      <c r="B79" s="11" t="str">
        <f>'Sept 24'!B79</f>
        <v>Masse</v>
      </c>
      <c r="C79" s="11">
        <f>'Sept 24'!C79</f>
        <v>0</v>
      </c>
      <c r="F79" s="11">
        <f t="shared" ref="F79:F127" si="8">D79-E79</f>
        <v>0</v>
      </c>
    </row>
    <row r="80" spans="1:19">
      <c r="A80" s="11" t="str">
        <f>'Sept 24'!A80</f>
        <v>Fred</v>
      </c>
      <c r="B80" s="11" t="str">
        <f>'Sept 24'!B80</f>
        <v>Fairbairn</v>
      </c>
      <c r="C80" s="11" t="str">
        <f>'Sept 24'!C80</f>
        <v>Bastoni</v>
      </c>
      <c r="F80" s="11">
        <f t="shared" si="8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 t="str">
        <f>'Sept 24'!A81</f>
        <v>Nick</v>
      </c>
      <c r="B81" s="11" t="str">
        <f>'Sept 24'!B81</f>
        <v>Dirisio</v>
      </c>
      <c r="C81" s="11" t="str">
        <f>'Sept 24'!C81</f>
        <v>Bastoni</v>
      </c>
      <c r="F81" s="11">
        <f t="shared" si="8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 t="str">
        <f>'Sept 24'!A82</f>
        <v xml:space="preserve">Mark </v>
      </c>
      <c r="B82" s="11" t="str">
        <f>'Sept 24'!B82</f>
        <v>Delisle</v>
      </c>
      <c r="C82" s="11" t="str">
        <f>'Sept 24'!C82</f>
        <v>F Wednesdays</v>
      </c>
      <c r="F82" s="11">
        <f t="shared" si="8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 t="str">
        <f>'Sept 24'!A83</f>
        <v>Eric</v>
      </c>
      <c r="B83" s="11" t="str">
        <f>'Sept 24'!B83</f>
        <v>Balsden</v>
      </c>
      <c r="C83" s="11" t="str">
        <f>'Sept 24'!C83</f>
        <v>Sportsman</v>
      </c>
      <c r="F83" s="11">
        <f t="shared" si="8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 t="str">
        <f>'Sept 24'!A84</f>
        <v>Rob</v>
      </c>
      <c r="B84" s="11" t="str">
        <f>'Sept 24'!B84</f>
        <v>Schussler</v>
      </c>
      <c r="C84" s="11" t="str">
        <f>'Sept 24'!C84</f>
        <v>Shark Bandits</v>
      </c>
      <c r="F84" s="11">
        <f t="shared" si="8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 t="str">
        <f>'Sept 24'!A85</f>
        <v>Jim</v>
      </c>
      <c r="B85" s="11" t="str">
        <f>'Sept 24'!B85</f>
        <v>Cogliati</v>
      </c>
      <c r="C85" s="11" t="str">
        <f>'Sept 24'!C85</f>
        <v>Shark Bandits</v>
      </c>
      <c r="F85" s="11">
        <f t="shared" si="8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 t="str">
        <f>'Sept 24'!A86</f>
        <v>Rob</v>
      </c>
      <c r="B86" s="11" t="str">
        <f>'Sept 24'!B86</f>
        <v>Liburdi</v>
      </c>
      <c r="C86" s="11" t="str">
        <f>'Sept 24'!C86</f>
        <v>F Wednesdays</v>
      </c>
      <c r="F86" s="11">
        <f t="shared" si="8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 t="str">
        <f>'Sept 24'!A87</f>
        <v>Dennis</v>
      </c>
      <c r="B87" s="11" t="str">
        <f>'Sept 24'!B87</f>
        <v>Farnham</v>
      </c>
      <c r="C87" s="11">
        <f>'Sept 24'!C87</f>
        <v>0</v>
      </c>
      <c r="F87" s="11">
        <f t="shared" si="8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 t="str">
        <f>'Sept 24'!A88</f>
        <v>Joe</v>
      </c>
      <c r="B88" s="11" t="str">
        <f>'Sept 24'!B88</f>
        <v>Lizzi</v>
      </c>
      <c r="C88" s="11" t="str">
        <f>'Sept 24'!C88</f>
        <v>Broken Styx</v>
      </c>
      <c r="F88" s="11">
        <f t="shared" si="8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 t="str">
        <f>'Sept 24'!A89</f>
        <v>Gabby</v>
      </c>
      <c r="B89" s="11">
        <f>'Sept 24'!B89</f>
        <v>0</v>
      </c>
      <c r="C89" s="11" t="str">
        <f>'Sept 24'!C89</f>
        <v>Bastoni</v>
      </c>
      <c r="F89" s="11">
        <f t="shared" si="8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8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8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8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8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8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8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8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8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8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24'!A99</f>
        <v>0</v>
      </c>
      <c r="B99" s="11">
        <f>'Sept 24'!B99</f>
        <v>0</v>
      </c>
      <c r="C99" s="11">
        <f>'Sept 24'!C99</f>
        <v>0</v>
      </c>
      <c r="F99" s="11">
        <f t="shared" si="8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24'!A100</f>
        <v>0</v>
      </c>
      <c r="B100" s="11">
        <f>'Sept 24'!B100</f>
        <v>0</v>
      </c>
      <c r="C100" s="11">
        <f>'Sept 24'!C100</f>
        <v>0</v>
      </c>
      <c r="F100" s="11">
        <f t="shared" si="8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24'!A101</f>
        <v>0</v>
      </c>
      <c r="B101" s="11">
        <f>'Sept 24'!B101</f>
        <v>0</v>
      </c>
      <c r="C101" s="11">
        <f>'Sept 24'!C101</f>
        <v>0</v>
      </c>
      <c r="F101" s="11">
        <f t="shared" si="8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24'!A102</f>
        <v>0</v>
      </c>
      <c r="B102" s="11">
        <f>'Sept 24'!B102</f>
        <v>0</v>
      </c>
      <c r="C102" s="11">
        <f>'Sept 24'!C102</f>
        <v>0</v>
      </c>
      <c r="F102" s="11">
        <f t="shared" si="8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24'!A103</f>
        <v>0</v>
      </c>
      <c r="B103" s="11">
        <f>'Sept 24'!B103</f>
        <v>0</v>
      </c>
      <c r="C103" s="11">
        <f>'Sept 24'!C103</f>
        <v>0</v>
      </c>
      <c r="F103" s="11">
        <f t="shared" si="8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24'!A104</f>
        <v>0</v>
      </c>
      <c r="B104" s="11">
        <f>'Sept 24'!B104</f>
        <v>0</v>
      </c>
      <c r="C104" s="11">
        <f>'Sept 24'!C104</f>
        <v>0</v>
      </c>
      <c r="F104" s="11">
        <f t="shared" si="8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24'!A105</f>
        <v>0</v>
      </c>
      <c r="B105" s="11">
        <f>'Sept 24'!B105</f>
        <v>0</v>
      </c>
      <c r="C105" s="11">
        <f>'Sept 24'!C105</f>
        <v>0</v>
      </c>
      <c r="F105" s="11">
        <f t="shared" si="8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24'!A106</f>
        <v>0</v>
      </c>
      <c r="B106" s="11">
        <f>'Sept 24'!B106</f>
        <v>0</v>
      </c>
      <c r="C106" s="11">
        <f>'Sept 24'!C106</f>
        <v>0</v>
      </c>
      <c r="F106" s="11">
        <f t="shared" si="8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24'!A107</f>
        <v>0</v>
      </c>
      <c r="B107" s="11">
        <f>'Sept 24'!B107</f>
        <v>0</v>
      </c>
      <c r="C107" s="11">
        <f>'Sept 24'!C107</f>
        <v>0</v>
      </c>
      <c r="F107" s="11">
        <f t="shared" si="8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>
        <f>'Sept 24'!A108</f>
        <v>0</v>
      </c>
      <c r="B108" s="11">
        <f>'Sept 24'!B108</f>
        <v>0</v>
      </c>
      <c r="C108" s="11">
        <f>'Sept 24'!C108</f>
        <v>0</v>
      </c>
      <c r="F108" s="11">
        <f t="shared" si="8"/>
        <v>0</v>
      </c>
      <c r="G108" s="7"/>
      <c r="H108" s="7"/>
      <c r="I108" s="7"/>
      <c r="L108" s="7"/>
      <c r="M108" s="7"/>
      <c r="O108" s="7"/>
      <c r="P108" s="7"/>
      <c r="Q108" s="7"/>
      <c r="R108" s="7"/>
    </row>
    <row r="109" spans="1:18">
      <c r="A109" s="11">
        <f>'Sept 24'!A109</f>
        <v>0</v>
      </c>
      <c r="B109" s="11">
        <f>'Sept 24'!B109</f>
        <v>0</v>
      </c>
      <c r="C109" s="11">
        <f>'Sept 24'!C109</f>
        <v>0</v>
      </c>
      <c r="F109" s="11">
        <f t="shared" si="8"/>
        <v>0</v>
      </c>
      <c r="G109" s="7"/>
      <c r="H109" s="7"/>
      <c r="I109" s="7"/>
      <c r="L109" s="7"/>
      <c r="M109" s="7"/>
      <c r="O109" s="7"/>
      <c r="P109" s="7"/>
      <c r="Q109" s="7"/>
      <c r="R109" s="7"/>
    </row>
    <row r="110" spans="1:18">
      <c r="A110" s="11">
        <f>'Sept 24'!A110</f>
        <v>0</v>
      </c>
      <c r="B110" s="11">
        <f>'Sept 24'!B110</f>
        <v>0</v>
      </c>
      <c r="C110" s="11">
        <f>'Sept 24'!C110</f>
        <v>0</v>
      </c>
      <c r="F110" s="11">
        <f t="shared" si="8"/>
        <v>0</v>
      </c>
      <c r="G110" s="7"/>
      <c r="H110" s="7"/>
      <c r="I110" s="7"/>
      <c r="L110" s="7"/>
      <c r="M110" s="7"/>
      <c r="O110" s="7"/>
      <c r="P110" s="7"/>
      <c r="Q110" s="7"/>
      <c r="R110" s="7"/>
    </row>
    <row r="111" spans="1:18">
      <c r="A111" s="11">
        <f>'Sept 24'!A111</f>
        <v>0</v>
      </c>
      <c r="B111" s="11">
        <f>'Sept 24'!B111</f>
        <v>0</v>
      </c>
      <c r="C111" s="11">
        <f>'Sept 24'!C111</f>
        <v>0</v>
      </c>
      <c r="F111" s="11">
        <f t="shared" si="8"/>
        <v>0</v>
      </c>
      <c r="G111" s="7"/>
      <c r="H111" s="7"/>
      <c r="I111" s="7"/>
      <c r="L111" s="7"/>
      <c r="M111" s="7"/>
      <c r="O111" s="7"/>
      <c r="P111" s="7"/>
      <c r="Q111" s="7"/>
      <c r="R111" s="7"/>
    </row>
    <row r="112" spans="1:18">
      <c r="A112" s="11">
        <f>'Sept 24'!A112</f>
        <v>0</v>
      </c>
      <c r="B112" s="11">
        <f>'Sept 24'!B112</f>
        <v>0</v>
      </c>
      <c r="C112" s="11">
        <f>'Sept 24'!C112</f>
        <v>0</v>
      </c>
      <c r="F112" s="11">
        <f t="shared" si="8"/>
        <v>0</v>
      </c>
      <c r="G112" s="7"/>
      <c r="H112" s="7"/>
      <c r="I112" s="7"/>
      <c r="L112" s="7"/>
      <c r="M112" s="7"/>
      <c r="O112" s="7"/>
      <c r="P112" s="7"/>
      <c r="Q112" s="7"/>
      <c r="R112" s="7"/>
    </row>
    <row r="113" spans="1:18">
      <c r="A113" s="11">
        <f>'Sept 24'!A113</f>
        <v>0</v>
      </c>
      <c r="B113" s="11">
        <f>'Sept 24'!B113</f>
        <v>0</v>
      </c>
      <c r="C113" s="11">
        <f>'Sept 24'!C113</f>
        <v>0</v>
      </c>
      <c r="F113" s="11">
        <f t="shared" si="8"/>
        <v>0</v>
      </c>
      <c r="G113" s="7"/>
      <c r="H113" s="7"/>
      <c r="I113" s="7"/>
      <c r="L113" s="7"/>
      <c r="M113" s="7"/>
      <c r="O113" s="7"/>
      <c r="P113" s="7"/>
      <c r="Q113" s="7"/>
      <c r="R113" s="7"/>
    </row>
    <row r="114" spans="1:18">
      <c r="A114" s="11">
        <f>'Sept 24'!A114</f>
        <v>0</v>
      </c>
      <c r="B114" s="11">
        <f>'Sept 24'!B114</f>
        <v>0</v>
      </c>
      <c r="C114" s="11">
        <f>'Sept 24'!C114</f>
        <v>0</v>
      </c>
      <c r="F114" s="11">
        <f t="shared" si="8"/>
        <v>0</v>
      </c>
      <c r="G114" s="7"/>
      <c r="H114" s="7"/>
      <c r="I114" s="7"/>
      <c r="L114" s="7"/>
      <c r="M114" s="7"/>
      <c r="O114" s="7"/>
      <c r="P114" s="7"/>
      <c r="Q114" s="7"/>
      <c r="R114" s="7"/>
    </row>
    <row r="115" spans="1:18">
      <c r="A115" s="11">
        <f>'Sept 24'!A115</f>
        <v>0</v>
      </c>
      <c r="B115" s="11">
        <f>'Sept 24'!B115</f>
        <v>0</v>
      </c>
      <c r="C115" s="11">
        <f>'Sept 24'!C115</f>
        <v>0</v>
      </c>
      <c r="F115" s="11">
        <f t="shared" si="8"/>
        <v>0</v>
      </c>
      <c r="G115" s="7"/>
      <c r="H115" s="7"/>
      <c r="I115" s="7"/>
      <c r="L115" s="7"/>
      <c r="M115" s="7"/>
      <c r="O115" s="7"/>
      <c r="P115" s="7"/>
      <c r="Q115" s="7"/>
      <c r="R115" s="7"/>
    </row>
    <row r="116" spans="1:18">
      <c r="A116" s="11">
        <f>'Sept 24'!A116</f>
        <v>0</v>
      </c>
      <c r="B116" s="11">
        <f>'Sept 24'!B116</f>
        <v>0</v>
      </c>
      <c r="C116" s="11">
        <f>'Sept 24'!C116</f>
        <v>0</v>
      </c>
      <c r="F116" s="11">
        <f t="shared" si="8"/>
        <v>0</v>
      </c>
      <c r="G116" s="7"/>
      <c r="H116" s="7"/>
      <c r="I116" s="7"/>
      <c r="L116" s="7"/>
      <c r="M116" s="7"/>
      <c r="O116" s="7"/>
      <c r="P116" s="7"/>
      <c r="Q116" s="7"/>
      <c r="R116" s="7"/>
    </row>
    <row r="117" spans="1:18">
      <c r="A117" s="11">
        <f>'Sept 24'!A117</f>
        <v>0</v>
      </c>
      <c r="B117" s="11">
        <f>'Sept 24'!B117</f>
        <v>0</v>
      </c>
      <c r="C117" s="11">
        <f>'Sept 24'!C117</f>
        <v>0</v>
      </c>
      <c r="F117" s="11">
        <f t="shared" si="8"/>
        <v>0</v>
      </c>
      <c r="G117" s="7"/>
      <c r="H117" s="7"/>
      <c r="I117" s="7"/>
      <c r="L117" s="7"/>
      <c r="M117" s="7"/>
      <c r="O117" s="7"/>
      <c r="P117" s="7"/>
      <c r="Q117" s="7"/>
      <c r="R117" s="7"/>
    </row>
    <row r="118" spans="1:18">
      <c r="A118" s="11">
        <f>'Sept 24'!A118</f>
        <v>0</v>
      </c>
      <c r="B118" s="11">
        <f>'Sept 24'!B118</f>
        <v>0</v>
      </c>
      <c r="C118" s="11">
        <f>'Sept 24'!C118</f>
        <v>0</v>
      </c>
      <c r="F118" s="11">
        <f t="shared" si="8"/>
        <v>0</v>
      </c>
      <c r="G118" s="7"/>
      <c r="H118" s="7"/>
      <c r="I118" s="7"/>
      <c r="L118" s="7"/>
      <c r="M118" s="7"/>
      <c r="O118" s="7"/>
      <c r="P118" s="7"/>
      <c r="Q118" s="7"/>
      <c r="R118" s="7"/>
    </row>
    <row r="119" spans="1:18">
      <c r="A119" s="11">
        <f>'Sept 24'!A119</f>
        <v>0</v>
      </c>
      <c r="B119" s="11">
        <f>'Sept 24'!B119</f>
        <v>0</v>
      </c>
      <c r="C119" s="11">
        <f>'Sept 24'!C119</f>
        <v>0</v>
      </c>
      <c r="F119" s="11">
        <f t="shared" si="8"/>
        <v>0</v>
      </c>
      <c r="G119" s="7"/>
      <c r="H119" s="7"/>
      <c r="I119" s="7"/>
      <c r="L119" s="7"/>
      <c r="M119" s="7"/>
      <c r="O119" s="7"/>
      <c r="P119" s="7"/>
      <c r="Q119" s="7"/>
      <c r="R119" s="7"/>
    </row>
    <row r="120" spans="1:18">
      <c r="A120" s="11">
        <f>'Sept 24'!A120</f>
        <v>0</v>
      </c>
      <c r="B120" s="11">
        <f>'Sept 24'!B120</f>
        <v>0</v>
      </c>
      <c r="C120" s="11">
        <f>'Sept 24'!C120</f>
        <v>0</v>
      </c>
      <c r="F120" s="11">
        <f t="shared" si="8"/>
        <v>0</v>
      </c>
      <c r="G120" s="7"/>
      <c r="H120" s="7"/>
      <c r="I120" s="7"/>
      <c r="L120" s="7"/>
      <c r="M120" s="7"/>
      <c r="O120" s="7"/>
      <c r="P120" s="7"/>
      <c r="Q120" s="7"/>
      <c r="R120" s="7"/>
    </row>
    <row r="121" spans="1:18">
      <c r="A121" s="11">
        <f>'Sept 24'!A121</f>
        <v>0</v>
      </c>
      <c r="B121" s="11">
        <f>'Sept 24'!B121</f>
        <v>0</v>
      </c>
      <c r="C121" s="11">
        <f>'Sept 24'!C121</f>
        <v>0</v>
      </c>
      <c r="F121" s="11">
        <f t="shared" si="8"/>
        <v>0</v>
      </c>
      <c r="G121" s="7"/>
      <c r="H121" s="7"/>
      <c r="I121" s="7"/>
      <c r="L121" s="7"/>
      <c r="M121" s="7"/>
      <c r="O121" s="7"/>
      <c r="P121" s="7"/>
      <c r="Q121" s="7"/>
      <c r="R121" s="7"/>
    </row>
    <row r="122" spans="1:18">
      <c r="A122" s="11">
        <f>'Sept 24'!A122</f>
        <v>0</v>
      </c>
      <c r="B122" s="11">
        <f>'Sept 24'!B122</f>
        <v>0</v>
      </c>
      <c r="C122" s="11">
        <f>'Sept 24'!C122</f>
        <v>0</v>
      </c>
      <c r="F122" s="11">
        <f t="shared" si="8"/>
        <v>0</v>
      </c>
      <c r="G122" s="7"/>
      <c r="H122" s="7"/>
      <c r="I122" s="7"/>
      <c r="L122" s="7"/>
      <c r="M122" s="7"/>
      <c r="O122" s="7"/>
      <c r="P122" s="7"/>
      <c r="Q122" s="7"/>
      <c r="R122" s="7"/>
    </row>
    <row r="123" spans="1:18">
      <c r="A123" s="11">
        <f>'Sept 24'!A123</f>
        <v>0</v>
      </c>
      <c r="B123" s="11">
        <f>'Sept 24'!B123</f>
        <v>0</v>
      </c>
      <c r="C123" s="11">
        <f>'Sept 24'!C123</f>
        <v>0</v>
      </c>
      <c r="F123" s="11">
        <f t="shared" si="8"/>
        <v>0</v>
      </c>
      <c r="G123" s="7"/>
      <c r="H123" s="7"/>
      <c r="I123" s="7"/>
      <c r="L123" s="7"/>
      <c r="M123" s="7"/>
      <c r="O123" s="7"/>
      <c r="P123" s="7"/>
      <c r="Q123" s="7"/>
      <c r="R123" s="7"/>
    </row>
    <row r="124" spans="1:18">
      <c r="A124" s="11">
        <f>'Sept 24'!A124</f>
        <v>0</v>
      </c>
      <c r="B124" s="11">
        <f>'Sept 24'!B124</f>
        <v>0</v>
      </c>
      <c r="C124" s="11">
        <f>'Sept 24'!C124</f>
        <v>0</v>
      </c>
      <c r="F124" s="11">
        <f t="shared" si="8"/>
        <v>0</v>
      </c>
      <c r="G124" s="7"/>
      <c r="H124" s="7"/>
      <c r="I124" s="7"/>
      <c r="L124" s="7"/>
      <c r="M124" s="7"/>
      <c r="O124" s="7"/>
      <c r="P124" s="7"/>
      <c r="Q124" s="7"/>
      <c r="R124" s="7"/>
    </row>
    <row r="125" spans="1:18">
      <c r="A125" s="11">
        <f>'Sept 24'!A125</f>
        <v>0</v>
      </c>
      <c r="B125" s="11">
        <f>'Sept 24'!B125</f>
        <v>0</v>
      </c>
      <c r="C125" s="11">
        <f>'Sept 24'!C125</f>
        <v>0</v>
      </c>
      <c r="F125" s="11">
        <f t="shared" si="8"/>
        <v>0</v>
      </c>
      <c r="G125" s="7"/>
      <c r="H125" s="7"/>
      <c r="I125" s="7"/>
      <c r="L125" s="7"/>
      <c r="M125" s="7"/>
      <c r="O125" s="7"/>
      <c r="P125" s="7"/>
      <c r="Q125" s="7"/>
      <c r="R125" s="7"/>
    </row>
    <row r="126" spans="1:18">
      <c r="A126" s="11">
        <f>'Sept 24'!A126</f>
        <v>0</v>
      </c>
      <c r="B126" s="11">
        <f>'Sept 24'!B126</f>
        <v>0</v>
      </c>
      <c r="C126" s="11">
        <f>'Sept 24'!C126</f>
        <v>0</v>
      </c>
      <c r="F126" s="11">
        <f t="shared" si="8"/>
        <v>0</v>
      </c>
      <c r="G126" s="7"/>
      <c r="H126" s="7"/>
      <c r="I126" s="7"/>
      <c r="L126" s="7"/>
      <c r="M126" s="7"/>
      <c r="O126" s="7"/>
      <c r="P126" s="7"/>
      <c r="Q126" s="7"/>
      <c r="R126" s="7"/>
    </row>
    <row r="127" spans="1:18">
      <c r="A127" s="11" t="str">
        <f>'Sept 24'!A127</f>
        <v>Spare50</v>
      </c>
      <c r="B127" s="11">
        <f>'Sept 24'!B127</f>
        <v>0</v>
      </c>
      <c r="C127" s="11">
        <f>'Sept 24'!C127</f>
        <v>0</v>
      </c>
      <c r="F127" s="11">
        <f t="shared" si="8"/>
        <v>0</v>
      </c>
      <c r="G127" s="7"/>
      <c r="H127" s="7"/>
      <c r="I127" s="7"/>
      <c r="L127" s="7"/>
      <c r="M127" s="7"/>
      <c r="O127" s="7"/>
      <c r="P127" s="7"/>
      <c r="Q127" s="7"/>
      <c r="R127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</vt:i4>
      </vt:variant>
    </vt:vector>
  </HeadingPairs>
  <TitlesOfParts>
    <vt:vector size="32" baseType="lpstr">
      <vt:lpstr>BRONZE</vt:lpstr>
      <vt:lpstr>Stats</vt:lpstr>
      <vt:lpstr>Sept 24</vt:lpstr>
      <vt:lpstr>Oct 1</vt:lpstr>
      <vt:lpstr>Oct 8</vt:lpstr>
      <vt:lpstr>Oct 15</vt:lpstr>
      <vt:lpstr>Oct 22</vt:lpstr>
      <vt:lpstr>Oct 29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'Sept 24'!Print_Area</vt:lpstr>
      <vt:lpstr>Stats!Print_Area</vt:lpstr>
    </vt:vector>
  </TitlesOfParts>
  <Company>- ETH0 -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Moe</cp:lastModifiedBy>
  <cp:lastPrinted>2019-10-17T19:45:04Z</cp:lastPrinted>
  <dcterms:created xsi:type="dcterms:W3CDTF">2018-10-27T18:37:43Z</dcterms:created>
  <dcterms:modified xsi:type="dcterms:W3CDTF">2019-10-31T19:28:48Z</dcterms:modified>
</cp:coreProperties>
</file>